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066CC146-0E85-419B-8003-F06F058DCEC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5" l="1"/>
  <c r="L28" i="24" l="1"/>
  <c r="H14" i="25"/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7" i="23"/>
  <c r="I17" i="23" s="1"/>
  <c r="J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L14" i="25"/>
  <c r="L15" i="25"/>
  <c r="L16" i="25"/>
  <c r="L17" i="25"/>
  <c r="E28" i="25"/>
  <c r="L14" i="24"/>
  <c r="L15" i="24"/>
  <c r="L16" i="24"/>
  <c r="L17" i="24"/>
  <c r="E28" i="24"/>
  <c r="L17" i="23"/>
  <c r="E28" i="23"/>
  <c r="L14" i="22"/>
  <c r="E28" i="22"/>
  <c r="L28" i="10"/>
  <c r="I28" i="25" l="1"/>
  <c r="L28" i="25"/>
  <c r="H28" i="25"/>
  <c r="I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<sst xmlns="http://schemas.openxmlformats.org/spreadsheetml/2006/main" count="206" uniqueCount="48">
  <si>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</si>
  <si>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</si>
  <si>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</si>
  <si>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</si>
  <si>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</si>
  <si>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</si>
  <si>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</si>
  <si>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</si>
  <si>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</si>
  <si>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</si>
  <si>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</si>
  <si>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</si>
  <si>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</si>
  <si>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</si>
  <si>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</si>
  <si>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</si>
  <si>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</si>
  <si>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</si>
  <si>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</si>
  <si>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</si>
  <si>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</si>
  <si>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</si>
  <si>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</si>
  <si>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</si>
  <si>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</si>
  <si>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</si>
  <si>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</si>
  <si>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</si>
  <si>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</si>
  <si>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</si>
  <si>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</si>
  <si>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</si>
  <si>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</si>
  <si>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</si>
  <si>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</si>
  <si>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</si>
  <si>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</si>
  <si>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</si>
  <si>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</si>
  <si>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</si>
  <si>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</si>
  <si>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</si>
  <si>
    <t>M.C.IA. Jessica Alejandra Reyes Larios</t>
  </si>
  <si>
    <t>M.C.IA Jessica Alejandra Reyes Larios</t>
  </si>
  <si>
    <t>S/E</t>
  </si>
  <si>
    <t>AMBIENTAL</t>
  </si>
  <si>
    <t>Jessica Alejandra Reyes Larios</t>
  </si>
  <si>
    <t>M.C.I.A. Jessica Alejanra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</si>
</sst>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36" t="s">
        <v>40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1">
        <v>0.85529999999999995</v>
      </c>
      <c r="N14" s="15">
        <v>0.74</v>
      </c>
    </row>
    <row r="15" spans="1:14" s="11" customFormat="1" x14ac:dyDescent="0.2">
      <c r="A15" s="9" t="str">
        <f>'1'!A15</f>
        <v>Gestion Ambiental ll</v>
      </c>
      <c r="B15" s="9">
        <v>2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0.91520000000000001</v>
      </c>
      <c r="N15" s="15">
        <v>0.72</v>
      </c>
    </row>
    <row r="16" spans="1:14" s="11" customFormat="1" x14ac:dyDescent="0.2">
      <c r="A16" s="9" t="str">
        <f>'1'!A16</f>
        <v>Gestion Ambiental ll</v>
      </c>
      <c r="B16" s="9">
        <v>2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0.90590000000000004</v>
      </c>
      <c r="N16" s="15">
        <v>0.70579999999999998</v>
      </c>
    </row>
    <row r="17" spans="1:14" s="11" customFormat="1" x14ac:dyDescent="0.2">
      <c r="A17" s="9" t="str">
        <f>'1'!A17</f>
        <v xml:space="preserve">Quimica Analitica </v>
      </c>
      <c r="B17" s="9">
        <v>2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20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0.7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78</v>
      </c>
      <c r="G28" s="17"/>
      <c r="H28" s="18"/>
      <c r="I28" s="17">
        <f t="shared" si="0"/>
        <v>6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0.84410000000000007</v>
      </c>
      <c r="N28" s="19">
        <f>AVERAGE(N14:N27)</f>
        <v>0.74144999999999994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42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R12" sqref="R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45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23" t="s">
        <v>44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 t="s">
        <v>25</v>
      </c>
      <c r="G14" s="9" t="s">
        <v>25</v>
      </c>
      <c r="H14" s="10"/>
      <c r="I14" s="9"/>
      <c r="J14" s="10" t="s">
        <v>25</v>
      </c>
      <c r="K14" s="9"/>
      <c r="L14" s="10" t="s">
        <v>25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 t="s">
        <v>25</v>
      </c>
      <c r="G15" s="9" t="s">
        <v>25</v>
      </c>
      <c r="H15" s="10"/>
      <c r="I15" s="9"/>
      <c r="J15" s="10" t="s">
        <v>25</v>
      </c>
      <c r="K15" s="9"/>
      <c r="L15" s="10" t="s">
        <v>25</v>
      </c>
      <c r="M15" s="9" t="s">
        <v>25</v>
      </c>
      <c r="N15" s="15" t="s">
        <v>25</v>
      </c>
    </row>
    <row r="16" spans="1:14" s="11" customFormat="1" x14ac:dyDescent="0.2">
      <c r="A16" s="9" t="str">
        <f>'1'!A16</f>
        <v>Gestion Ambiental ll</v>
      </c>
      <c r="B16" s="9" t="s">
        <v>44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 t="s">
        <v>25</v>
      </c>
      <c r="G16" s="9" t="s">
        <v>25</v>
      </c>
      <c r="H16" s="10"/>
      <c r="I16" s="9"/>
      <c r="J16" s="10" t="s">
        <v>25</v>
      </c>
      <c r="K16" s="9"/>
      <c r="L16" s="10" t="s">
        <v>25</v>
      </c>
      <c r="M16" s="23" t="s">
        <v>25</v>
      </c>
      <c r="N16" s="15" t="s">
        <v>25</v>
      </c>
    </row>
    <row r="17" spans="1:14" s="11" customFormat="1" x14ac:dyDescent="0.2">
      <c r="A17" s="9" t="str">
        <f>'1'!A17</f>
        <v xml:space="preserve">Quimica Analitica </v>
      </c>
      <c r="B17" s="9">
        <v>3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ref="I17:I28" si="0">(E17-SUM(F17:G17))-K17</f>
        <v>6</v>
      </c>
      <c r="J17" s="10">
        <f t="shared" ref="J17:J28" si="1">I17/E17</f>
        <v>0.24</v>
      </c>
      <c r="K17" s="9"/>
      <c r="L17" s="10">
        <f t="shared" ref="L17:L28" si="2">K17/E17</f>
        <v>0</v>
      </c>
      <c r="M17" s="22">
        <v>0.64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19</v>
      </c>
      <c r="G28" s="17"/>
      <c r="H28" s="18">
        <f>SUM(F28:G28)/E28</f>
        <v>0.22619047619047619</v>
      </c>
      <c r="I28" s="17">
        <f t="shared" si="0"/>
        <v>65</v>
      </c>
      <c r="J28" s="18">
        <f t="shared" si="1"/>
        <v>0.77380952380952384</v>
      </c>
      <c r="K28" s="17"/>
      <c r="L28" s="18">
        <f t="shared" si="2"/>
        <v>0</v>
      </c>
      <c r="M28" s="17">
        <f>AVERAGE(M14:M27)</f>
        <v>0.64</v>
      </c>
      <c r="N28" s="19">
        <f>AVERAGE(N14:N27)</f>
        <v>0.76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45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16</v>
      </c>
      <c r="G14" s="9"/>
      <c r="H14" s="10"/>
      <c r="I14" s="9">
        <f t="shared" ref="I14:I28" si="0">(E14-SUM(F14:G14))-K14</f>
        <v>3</v>
      </c>
      <c r="J14" s="10">
        <f t="shared" ref="J14:J17" si="1">I14/E14</f>
        <v>0.15789473684210525</v>
      </c>
      <c r="K14" s="9"/>
      <c r="L14" s="10">
        <f t="shared" ref="L14:L17" si="2">K14/E14</f>
        <v>0</v>
      </c>
      <c r="M14" s="22">
        <v>0.75</v>
      </c>
      <c r="N14" s="15">
        <v>0.78</v>
      </c>
    </row>
    <row r="15" spans="1:14" s="11" customFormat="1" x14ac:dyDescent="0.2">
      <c r="A15" s="9" t="str">
        <f>'1'!A15</f>
        <v>Gestion Ambiental ll</v>
      </c>
      <c r="B15" s="9">
        <v>3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>
        <f t="shared" si="1"/>
        <v>4.3478260869565216E-2</v>
      </c>
      <c r="K15" s="9"/>
      <c r="L15" s="10">
        <f t="shared" si="2"/>
        <v>0</v>
      </c>
      <c r="M15" s="22">
        <v>0.78</v>
      </c>
      <c r="N15" s="15">
        <v>0.69</v>
      </c>
    </row>
    <row r="16" spans="1:14" s="11" customFormat="1" x14ac:dyDescent="0.2">
      <c r="A16" s="9" t="str">
        <f>'1'!A16</f>
        <v>Gestion Ambiental ll</v>
      </c>
      <c r="B16" s="9">
        <v>3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>
        <f t="shared" si="1"/>
        <v>5.8823529411764705E-2</v>
      </c>
      <c r="K16" s="9"/>
      <c r="L16" s="10">
        <f t="shared" si="2"/>
        <v>0</v>
      </c>
      <c r="M16" s="22">
        <v>0.8</v>
      </c>
      <c r="N16" s="15">
        <v>0.7</v>
      </c>
    </row>
    <row r="17" spans="1:14" s="11" customFormat="1" x14ac:dyDescent="0.2">
      <c r="A17" s="9" t="str">
        <f>'1'!A17</f>
        <v xml:space="preserve">Quimica Analitica </v>
      </c>
      <c r="B17" s="9">
        <v>4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si="0"/>
        <v>6</v>
      </c>
      <c r="J17" s="10">
        <f t="shared" si="1"/>
        <v>0.24</v>
      </c>
      <c r="K17" s="9"/>
      <c r="L17" s="10">
        <f t="shared" si="2"/>
        <v>0</v>
      </c>
      <c r="M17" s="22">
        <v>0.65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73</v>
      </c>
      <c r="G28" s="17">
        <f>SUM(G14:G27)</f>
        <v>0</v>
      </c>
      <c r="H28" s="18">
        <f>SUM(F28:G28)/E28</f>
        <v>0.86904761904761907</v>
      </c>
      <c r="I28" s="17">
        <f t="shared" si="0"/>
        <v>11</v>
      </c>
      <c r="J28" s="18"/>
      <c r="K28" s="17">
        <f>SUM(K14:K27)</f>
        <v>0</v>
      </c>
      <c r="L28" s="18">
        <f>'4'!B143</f>
        <v>0</v>
      </c>
      <c r="M28" s="17">
        <f>AVERAGE(M14:M27)</f>
        <v>0.745</v>
      </c>
      <c r="N28" s="19">
        <f>AVERAGE(N14:N27)</f>
        <v>0.73249999999999993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46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Q12" sqref="Q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9" t="s">
        <v>18</v>
      </c>
      <c r="C14" s="9" t="str">
        <f>'1'!C14</f>
        <v>606B</v>
      </c>
      <c r="D14" s="9" t="str">
        <f>'1'!D14</f>
        <v>IAMB</v>
      </c>
      <c r="E14" s="9">
        <v>19</v>
      </c>
      <c r="F14" s="9">
        <v>11</v>
      </c>
      <c r="G14" s="9">
        <v>7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22">
        <v>0.89</v>
      </c>
      <c r="N14" s="15">
        <v>0.21</v>
      </c>
    </row>
    <row r="15" spans="1:14" s="11" customFormat="1" x14ac:dyDescent="0.2">
      <c r="A15" s="9" t="str">
        <f>'1'!A15</f>
        <v>Gestion Ambiental ll</v>
      </c>
      <c r="B15" s="9" t="s">
        <v>18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20</v>
      </c>
      <c r="G15" s="9">
        <v>1</v>
      </c>
      <c r="H15" s="10">
        <f t="shared" ref="H15:H27" si="3">(F15+G15)/E15</f>
        <v>0.91304347826086951</v>
      </c>
      <c r="I15" s="9">
        <f t="shared" si="0"/>
        <v>2</v>
      </c>
      <c r="J15" s="10">
        <f t="shared" si="1"/>
        <v>8.6956521739130432E-2</v>
      </c>
      <c r="K15" s="9">
        <v>0</v>
      </c>
      <c r="L15" s="10">
        <f t="shared" si="2"/>
        <v>0</v>
      </c>
      <c r="M15" s="22">
        <v>0.79</v>
      </c>
      <c r="N15" s="15">
        <v>0.78</v>
      </c>
    </row>
    <row r="16" spans="1:14" s="11" customFormat="1" x14ac:dyDescent="0.2">
      <c r="A16" s="9" t="str">
        <f>'1'!A16</f>
        <v>Gestion Ambiental ll</v>
      </c>
      <c r="B16" s="9" t="s">
        <v>18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13</v>
      </c>
      <c r="G16" s="9">
        <v>4</v>
      </c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22">
        <v>0.83</v>
      </c>
      <c r="N16" s="15">
        <v>0.52</v>
      </c>
    </row>
    <row r="17" spans="1:14" s="11" customFormat="1" x14ac:dyDescent="0.2">
      <c r="A17" s="9" t="str">
        <f>'1'!A17</f>
        <v xml:space="preserve">Quimica Analitica </v>
      </c>
      <c r="B17" s="9" t="s">
        <v>18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11</v>
      </c>
      <c r="G17" s="9">
        <v>9</v>
      </c>
      <c r="H17" s="10">
        <f t="shared" si="3"/>
        <v>0.8</v>
      </c>
      <c r="I17" s="9">
        <f t="shared" si="0"/>
        <v>5</v>
      </c>
      <c r="J17" s="10">
        <f t="shared" si="1"/>
        <v>0.2</v>
      </c>
      <c r="K17" s="9">
        <v>0</v>
      </c>
      <c r="L17" s="10">
        <f t="shared" si="2"/>
        <v>0</v>
      </c>
      <c r="M17" s="22">
        <v>0.66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55</v>
      </c>
      <c r="G28" s="17">
        <f>SUM(G14:G27)</f>
        <v>21</v>
      </c>
      <c r="H28" s="18">
        <f>SUM(F28:G28)/E28</f>
        <v>0.90476190476190477</v>
      </c>
      <c r="I28" s="17">
        <f t="shared" si="0"/>
        <v>8</v>
      </c>
      <c r="J28" s="18">
        <f>L1</f>
        <v>0</v>
      </c>
      <c r="K28" s="17">
        <f>SUM(K14:K27)</f>
        <v>0</v>
      </c>
      <c r="L28" s="18">
        <f t="shared" si="2"/>
        <v>0</v>
      </c>
      <c r="M28" s="17">
        <f>AVERAGE(M14:M27)</f>
        <v>0.79250000000000009</v>
      </c>
      <c r="N28" s="19">
        <f>AVERAGE(N14:N27)</f>
        <v>0.57750000000000001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47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2025-06-13T05:35:58Z</dcterms:modified>
  <cp:category/>
  <cp:contentStatus/>
</cp:coreProperties>
</file>