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6840" activeTab="2"/>
  </bookViews>
  <sheets>
    <sheet name="407A" sheetId="1" r:id="rId1"/>
    <sheet name="201A" sheetId="3" r:id="rId2"/>
    <sheet name="201B" sheetId="4" r:id="rId3"/>
    <sheet name="401A" sheetId="6" r:id="rId4"/>
    <sheet name="401B" sheetId="5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B25" i="5"/>
  <c r="B26" i="5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9" i="6"/>
  <c r="L3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B35" i="6"/>
  <c r="B36" i="6" s="1"/>
  <c r="B37" i="6" s="1"/>
  <c r="B38" i="6" s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7" i="3"/>
  <c r="D28" i="3"/>
  <c r="D29" i="3"/>
  <c r="D30" i="3"/>
  <c r="D31" i="3"/>
  <c r="D32" i="3"/>
  <c r="D34" i="3"/>
  <c r="D35" i="3"/>
  <c r="D36" i="3"/>
  <c r="D37" i="3"/>
  <c r="D38" i="3"/>
  <c r="D39" i="3"/>
  <c r="D40" i="3"/>
  <c r="D41" i="3"/>
  <c r="D43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9" i="4"/>
  <c r="B39" i="3"/>
  <c r="B40" i="3" s="1"/>
  <c r="B41" i="3" s="1"/>
  <c r="B42" i="3" s="1"/>
  <c r="B43" i="3" s="1"/>
  <c r="Q39" i="3"/>
  <c r="Q40" i="3"/>
  <c r="Q41" i="3"/>
  <c r="Q42" i="3"/>
  <c r="Q43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36" i="1" l="1"/>
  <c r="Q37" i="1"/>
  <c r="Q38" i="1"/>
  <c r="Q9" i="1"/>
  <c r="L9" i="5" l="1"/>
  <c r="L9" i="6"/>
  <c r="B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L57" i="3" l="1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Q58" i="1" l="1"/>
  <c r="Q57" i="1"/>
</calcChain>
</file>

<file path=xl/sharedStrings.xml><?xml version="1.0" encoding="utf-8"?>
<sst xmlns="http://schemas.openxmlformats.org/spreadsheetml/2006/main" count="410" uniqueCount="318">
  <si>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</si>
  <si>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</si>
  <si>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</si>
  <si>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</si>
  <si>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</si>
  <si>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</si>
  <si>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</si>
  <si>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</si>
  <si>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</si>
  <si>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</si>
  <si>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</si>
  <si>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</si>
  <si>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</si>
  <si>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</si>
  <si>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</si>
  <si>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</si>
  <si>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</si>
  <si>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</si>
  <si>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</si>
  <si>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</si>
  <si>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</si>
  <si>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</si>
  <si>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</si>
  <si>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</si>
  <si>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</si>
  <si>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</si>
  <si>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</si>
  <si>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</si>
  <si>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</si>
  <si>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</si>
  <si>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</si>
  <si>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</si>
  <si>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</si>
  <si>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</si>
  <si>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</si>
  <si>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</si>
  <si>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</si>
  <si>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</si>
  <si>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</si>
  <si>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</si>
  <si>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</si>
  <si>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</si>
  <si>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</si>
  <si>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</si>
  <si>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</si>
  <si>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</si>
  <si>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</si>
  <si>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</si>
  <si>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</si>
  <si>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</si>
  <si>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</si>
  <si>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</si>
  <si>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</si>
  <si>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</si>
  <si>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</si>
  <si>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</si>
  <si>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</si>
  <si>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</si>
  <si>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</si>
  <si>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</si>
  <si>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</si>
  <si>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</si>
  <si>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REYES PAXTIAN UZZIEL</t>
  </si>
  <si>
    <t>VILLEGAS CHIGO MARIO NÉSTOR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</si>
  <si>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</si>
  <si>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</si>
  <si>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</si>
  <si>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</si>
  <si>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</si>
  <si>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</si>
  <si>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</si>
  <si>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</si>
  <si>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</si>
  <si>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</si>
  <si>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</si>
  <si>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</si>
  <si>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</si>
  <si>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</si>
  <si>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</si>
  <si>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</si>
  <si>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</si>
  <si>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</si>
  <si>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</si>
  <si>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</si>
  <si>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</si>
  <si>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231U0068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</si>
  <si>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</si>
  <si>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</si>
  <si>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</si>
  <si>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</si>
  <si>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</si>
  <si>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</si>
  <si>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</si>
  <si>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</si>
  <si>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</si>
  <si>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</si>
  <si>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</si>
  <si>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</si>
  <si>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</si>
  <si>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</si>
  <si>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</si>
  <si>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</si>
  <si>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</si>
  <si>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231U0017</t>
  </si>
  <si>
    <t>BONOLA ALFONSO CRISTIAN DE JESUS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</si>
  <si>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</si>
  <si>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</si>
  <si>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</si>
  <si>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</si>
  <si>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</si>
  <si>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</si>
  <si>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</si>
  <si>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</si>
  <si>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</si>
  <si>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</si>
  <si>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</si>
  <si>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</si>
  <si>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</si>
  <si>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</si>
  <si>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</si>
  <si>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</si>
  <si>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</si>
  <si>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</si>
  <si>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</si>
  <si>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</si>
  <si>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MATABUENA CHAGALA KARELY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</si>
  <si>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</si>
  <si>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</si>
  <si>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</si>
  <si>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</si>
  <si>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</si>
  <si>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</si>
  <si>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</si>
  <si>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</si>
  <si>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</si>
  <si>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</si>
  <si>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</si>
  <si>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</si>
  <si>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</si>
  <si>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</si>
  <si>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</si>
  <si>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</si>
  <si>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</si>
  <si>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</si>
  <si>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</si>
  <si>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</si>
  <si>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</si>
  <si>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</si>
  <si>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</si>
  <si>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</si>
  <si>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</si>
  <si>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</si>
  <si>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</si>
  <si>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</si>
  <si>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</si>
  <si>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</si>
  <si>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</si>
  <si>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</si>
  <si>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</si>
  <si>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</si>
  <si>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</si>
  <si>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 xml:space="preserve">407-A </t>
  </si>
  <si>
    <t>FEBRERO-JUNIO 2025</t>
  </si>
  <si>
    <t>PROBABILIDAD Y ESTADISTICA</t>
  </si>
  <si>
    <t xml:space="preserve">ESTADISTICA INFERENCIAL II </t>
  </si>
  <si>
    <t>401-A</t>
  </si>
  <si>
    <t>401-B</t>
  </si>
  <si>
    <t>201-B</t>
  </si>
  <si>
    <t>201-A</t>
  </si>
  <si>
    <t>AGUILAR CHONTAL INGRID</t>
  </si>
  <si>
    <t>BADILLO SERRANO KEVIN OTONIEL</t>
  </si>
  <si>
    <t>BAXIN PIXTA ERICK</t>
  </si>
  <si>
    <t>BELTRAN TOTO DANIELA</t>
  </si>
  <si>
    <t>COBAXIN ACUA JOEÑ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</si>
  <si>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</si>
  <si>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</si>
  <si>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</si>
  <si>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</si>
  <si>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</si>
  <si>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ROBLERO ALEXIS ADAIR</t>
  </si>
  <si>
    <t>IXTEPAN PUCHETA EVELYN ANYELI</t>
  </si>
  <si>
    <t>JUAREZ SANTOS ESTEFANI</t>
  </si>
  <si>
    <t>LLANO PUCHETA MARIA DEL ROSARIO</t>
  </si>
  <si>
    <t>LOPEZ PEREZ NIEVES MARLENE</t>
  </si>
  <si>
    <t>LOPEZ REMENTERIA AURELIO</t>
  </si>
  <si>
    <t>LUCHO PAXTIAN ALEXIS</t>
  </si>
  <si>
    <t>MARCIAL XALA JOSE SIMON</t>
  </si>
  <si>
    <t>MARTINEZ XALA EMMANUEL DE JESUS</t>
  </si>
  <si>
    <t>MOLINA CRUZ KIMBERLY</t>
  </si>
  <si>
    <t>MUÑIZ IXBA AMILETT</t>
  </si>
  <si>
    <t>NOLASCO FIGUEROA OSCAR OTHON</t>
  </si>
  <si>
    <t>PALAFOX PRADO MILAGRO DE JESUS</t>
  </si>
  <si>
    <t>PARDO LOPEZ MAXIMO</t>
  </si>
  <si>
    <t>PEREZ GARCIA MARCO ANTONIO</t>
  </si>
  <si>
    <t>RAMIREZ MORENO MITZI ADELA</t>
  </si>
  <si>
    <t>RODRIGUEZ ESPARZA JOSE MARIA</t>
  </si>
  <si>
    <t>SEGURA GUZMAN LIZETH SUDAY</t>
  </si>
  <si>
    <t>SOLANA PELEAZ AZUL AVRIL</t>
  </si>
  <si>
    <t>TEOBA CONTRERAS DIANA DEL CARMEN</t>
  </si>
  <si>
    <t>TORRES NAVARRETE ODALYS RUBI</t>
  </si>
  <si>
    <t>XALATE MENDOZA GAEL ENRIQUE</t>
  </si>
  <si>
    <t>XOLOT ALVARADO JOSE ANTONIO</t>
  </si>
  <si>
    <t>CAPORAL VELAZQUEZ JOSE DE JESUS</t>
  </si>
  <si>
    <t>MENDEZ ESPEJO MANUEL EDUARDO</t>
  </si>
  <si>
    <t>ORTIZ GOREL YAMILA</t>
  </si>
  <si>
    <t>231U0307</t>
  </si>
  <si>
    <t>221U0453</t>
  </si>
  <si>
    <t>SANCHEZ CHIPOL YERI ORBELIN</t>
  </si>
  <si>
    <t>221U0116</t>
  </si>
  <si>
    <t>SOSA AMOROSO ZAIR OTONIEL</t>
  </si>
  <si>
    <t>TAXILAGA ARENAL ALEJANDRO DE JESU</t>
  </si>
  <si>
    <t>211U0116</t>
  </si>
  <si>
    <t>211U0118</t>
  </si>
  <si>
    <t>VELASCO CATEMAXCA JESUS</t>
  </si>
  <si>
    <t>231U0079</t>
  </si>
  <si>
    <t>221U0124</t>
  </si>
  <si>
    <t>VILLAFUERTE CONCHI ARIEL MOISES</t>
  </si>
  <si>
    <t>SANCHEZ BARRAZA ANGEL DE JESUS</t>
  </si>
  <si>
    <t>221U0115</t>
  </si>
  <si>
    <t>BELLI ARRES LUIS MAURI</t>
  </si>
  <si>
    <t>231U0015</t>
  </si>
  <si>
    <t>COYBERT JARAMILLO EMILY AYLIN</t>
  </si>
  <si>
    <t>231U0028</t>
  </si>
  <si>
    <t>FONSECA LOPEZ EDSON JAIR</t>
  </si>
  <si>
    <t>221U0064</t>
  </si>
  <si>
    <t xml:space="preserve">GONZALEZ ROBLES ADONAY VICENTE </t>
  </si>
  <si>
    <t>231U06644</t>
  </si>
  <si>
    <t>IXBA LAZCANO FELIPE</t>
  </si>
  <si>
    <t>LOPEZ FIGUEROLA EDWIN DE JESUS</t>
  </si>
  <si>
    <t>MARTINEZ BARCENAS EMMANUEL</t>
  </si>
  <si>
    <t>MEZO XOLO JESUS ALBERTO</t>
  </si>
  <si>
    <t>231U0038</t>
  </si>
  <si>
    <t>211U0643</t>
  </si>
  <si>
    <t>231U00446</t>
  </si>
  <si>
    <t>231U0049</t>
  </si>
  <si>
    <t>MIROS LUCHO BENITO</t>
  </si>
  <si>
    <t>231U0050</t>
  </si>
  <si>
    <t>POLIYO IXTEPAN IVANA YAMILA</t>
  </si>
  <si>
    <t>231U0058</t>
  </si>
  <si>
    <t>RAMIREZ ALEGRIA MARCO ANTONIO</t>
  </si>
  <si>
    <t>231U0061</t>
  </si>
  <si>
    <t>SANCHEZ SINTA FLORISSA</t>
  </si>
  <si>
    <t>231U0074</t>
  </si>
  <si>
    <t>TON LOPEZ MARIA FERNANDA</t>
  </si>
  <si>
    <t>231U0077</t>
  </si>
  <si>
    <t>231U0083</t>
  </si>
  <si>
    <t>VICENTE BONFIL CITLALI DEL CARMEN</t>
  </si>
  <si>
    <t>VIDAÑA HERNANDEZ ARIEL ISAIAS</t>
  </si>
  <si>
    <t>221U0123</t>
  </si>
  <si>
    <t>241U0009</t>
  </si>
  <si>
    <t>241U0010</t>
  </si>
  <si>
    <t>241U0011</t>
  </si>
  <si>
    <t>241U0013</t>
  </si>
  <si>
    <t>241U0014</t>
  </si>
  <si>
    <t>241U0016</t>
  </si>
  <si>
    <t>241U0017</t>
  </si>
  <si>
    <t>241U0018</t>
  </si>
  <si>
    <t>241U0020</t>
  </si>
  <si>
    <t>241U0021</t>
  </si>
  <si>
    <t>241U0022</t>
  </si>
  <si>
    <t>241U0023</t>
  </si>
  <si>
    <t>241U0024</t>
  </si>
  <si>
    <t>241U0026</t>
  </si>
  <si>
    <t>241U0028</t>
  </si>
  <si>
    <t>241U0029</t>
  </si>
  <si>
    <t>241U0030</t>
  </si>
  <si>
    <t>241U0031</t>
  </si>
  <si>
    <t>241U0032</t>
  </si>
  <si>
    <t>241U0033</t>
  </si>
  <si>
    <t>241U0034</t>
  </si>
  <si>
    <t>241U0035</t>
  </si>
  <si>
    <t>241U0036</t>
  </si>
  <si>
    <t>241U0037</t>
  </si>
  <si>
    <t>241U0038</t>
  </si>
  <si>
    <t>241U0040</t>
  </si>
  <si>
    <t>241U0041</t>
  </si>
  <si>
    <t>241U0042</t>
  </si>
  <si>
    <t>241U0043</t>
  </si>
  <si>
    <t>241U030</t>
  </si>
  <si>
    <t>241U002</t>
  </si>
  <si>
    <t>241U0248</t>
  </si>
  <si>
    <t>241U00277</t>
  </si>
  <si>
    <t>241U0044</t>
  </si>
  <si>
    <t>241U0045</t>
  </si>
  <si>
    <t>241U0047</t>
  </si>
  <si>
    <t>241U0048</t>
  </si>
  <si>
    <t>241U0051</t>
  </si>
  <si>
    <t>241U0052</t>
  </si>
  <si>
    <t>241U0057</t>
  </si>
  <si>
    <t>241U0060</t>
  </si>
  <si>
    <t>241U0061</t>
  </si>
  <si>
    <t>241U0062</t>
  </si>
  <si>
    <t>241U0063</t>
  </si>
  <si>
    <t>241U0064</t>
  </si>
  <si>
    <t>241U0065</t>
  </si>
  <si>
    <t>241U0066</t>
  </si>
  <si>
    <t>241U0067</t>
  </si>
  <si>
    <t>241U0068</t>
  </si>
  <si>
    <t>241U0070</t>
  </si>
  <si>
    <t>231U0081</t>
  </si>
  <si>
    <t>241U0071</t>
  </si>
  <si>
    <t>241U0239</t>
  </si>
  <si>
    <t>241U0008</t>
  </si>
  <si>
    <t>241U0612</t>
  </si>
  <si>
    <t>241U0617</t>
  </si>
  <si>
    <t>241U0491</t>
  </si>
  <si>
    <t>241U0600</t>
  </si>
  <si>
    <t>241U0584</t>
  </si>
  <si>
    <t>241U0049</t>
  </si>
  <si>
    <t>241U0050</t>
  </si>
  <si>
    <t>241U0054</t>
  </si>
  <si>
    <t>241U0315</t>
  </si>
  <si>
    <t>241U0056</t>
  </si>
  <si>
    <t>241U0058</t>
  </si>
  <si>
    <t>241U0059</t>
  </si>
  <si>
    <t>241U0073</t>
  </si>
  <si>
    <t>TAGAN CHALANDA ROBERTO EMMANUEL</t>
  </si>
  <si>
    <t>OCELOT MACARIO ANTONIO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</si>
</sst>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8" fillId="5" borderId="2" xfId="2" applyFont="1" applyFill="1" applyBorder="1"/>
    <xf numFmtId="0" fontId="8" fillId="5" borderId="5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8" fillId="5" borderId="12" xfId="2" applyFont="1" applyFill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ont="1" applyFill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0" fillId="0" borderId="6" xfId="0" applyBorder="1"/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3" xfId="0" applyFont="1" applyBorder="1"/>
    <xf numFmtId="0" fontId="10" fillId="5" borderId="7" xfId="2" applyFont="1" applyFill="1" applyBorder="1"/>
    <xf numFmtId="0" fontId="10" fillId="5" borderId="14" xfId="2" applyFont="1" applyFill="1" applyBorder="1"/>
    <xf numFmtId="0" fontId="0" fillId="0" borderId="1" xfId="0" applyBorder="1"/>
    <xf numFmtId="0" fontId="8" fillId="0" borderId="4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11" xfId="0" applyFont="1" applyBorder="1"/>
    <xf numFmtId="0" fontId="8" fillId="5" borderId="10" xfId="2" applyFont="1" applyFill="1" applyBorder="1"/>
    <xf numFmtId="0" fontId="0" fillId="0" borderId="8" xfId="0" applyBorder="1"/>
    <xf numFmtId="0" fontId="0" fillId="0" borderId="4" xfId="0" applyBorder="1"/>
    <xf numFmtId="0" fontId="11" fillId="0" borderId="2" xfId="0" applyFont="1" applyBorder="1"/>
    <xf numFmtId="0" fontId="11" fillId="0" borderId="6" xfId="0" applyFont="1" applyBorder="1"/>
    <xf numFmtId="0" fontId="11" fillId="0" borderId="7" xfId="0" applyFont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%20F15/Documents/SEMESTRE%202025/VARIOS/LISTAS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4">
          <cell r="B84" t="str">
            <v>AGUILAR VILLASECA ALEXANDRE DE JESUS</v>
          </cell>
        </row>
        <row r="85">
          <cell r="B85" t="str">
            <v>ALVAREZ CAUICH LEANDRO</v>
          </cell>
        </row>
        <row r="86">
          <cell r="B86" t="str">
            <v>AMBROS FISCAL VICTOR MANUEL</v>
          </cell>
        </row>
        <row r="87">
          <cell r="B87" t="str">
            <v>ANDRADE FONSECA GRISANG DEL ANGEL</v>
          </cell>
        </row>
        <row r="88">
          <cell r="B88" t="str">
            <v>BAUTISTA CHONTAL EDGAR IVAN</v>
          </cell>
        </row>
        <row r="89">
          <cell r="B89" t="str">
            <v>CAMPECHANO PEREZ URIEL</v>
          </cell>
        </row>
        <row r="90">
          <cell r="B90" t="str">
            <v>CHAGALA ASTACIO ROSA</v>
          </cell>
        </row>
        <row r="91">
          <cell r="B91" t="str">
            <v>COATZOZON ESPEJO ALEXANDRA</v>
          </cell>
        </row>
        <row r="92">
          <cell r="B92" t="str">
            <v>ELVIRA DOMINGUEZ MONICA</v>
          </cell>
        </row>
        <row r="93">
          <cell r="B93" t="str">
            <v>ESCOBAR CHIPOL JOSE ALFREDO</v>
          </cell>
        </row>
        <row r="94">
          <cell r="B94" t="str">
            <v>GARCIA FERNANDEZ ANTONIO</v>
          </cell>
        </row>
        <row r="95">
          <cell r="B95" t="str">
            <v>GERARDO CUHUASAZON YEIMI ANALI</v>
          </cell>
        </row>
        <row r="96">
          <cell r="B96" t="str">
            <v>GUZMAN ISIDORO ALEJANDRA</v>
          </cell>
        </row>
        <row r="97">
          <cell r="B97" t="str">
            <v>HERNANDEZ TEPOX MARIA DE JESUS</v>
          </cell>
        </row>
        <row r="98">
          <cell r="B98" t="str">
            <v>JIMENEZ REYES AXEL YAZID</v>
          </cell>
        </row>
        <row r="99">
          <cell r="B99" t="str">
            <v>MIXTEGA PRIETO ABRIL</v>
          </cell>
        </row>
        <row r="100">
          <cell r="B100" t="str">
            <v>MORALES CAMACHO YOLED</v>
          </cell>
        </row>
        <row r="102">
          <cell r="B102" t="str">
            <v>ORGANISTA MEDEL ADRIANA DEL ROSARIO</v>
          </cell>
        </row>
        <row r="103">
          <cell r="B103" t="str">
            <v>ORTEGA PIÑON DIVANNY SINAI</v>
          </cell>
        </row>
        <row r="104">
          <cell r="B104" t="str">
            <v>ORTIZ ISISDORA SERGIO EDGAR</v>
          </cell>
        </row>
        <row r="105">
          <cell r="B105" t="str">
            <v>PIO QUEVEDO ROSA GUADALUPE</v>
          </cell>
        </row>
        <row r="106">
          <cell r="B106" t="str">
            <v>PITALUA RAMIREZ JULIETA</v>
          </cell>
        </row>
        <row r="107">
          <cell r="B107" t="str">
            <v>SALAZAR RAMIREZ JAIRO KALEB</v>
          </cell>
        </row>
        <row r="109">
          <cell r="B109" t="str">
            <v>TELONA ZETINA JOSE ENRIQUE</v>
          </cell>
        </row>
        <row r="110">
          <cell r="B110" t="str">
            <v>TEMICH TEMICH JULIETA</v>
          </cell>
        </row>
        <row r="111">
          <cell r="B111" t="str">
            <v>TENORIO POLITO MARGARITA ISABEL</v>
          </cell>
        </row>
        <row r="112">
          <cell r="B112" t="str">
            <v>TON ANTEMATE MARIA ANGELA</v>
          </cell>
        </row>
        <row r="113">
          <cell r="B113" t="str">
            <v>TORRES ARTIGAS ITARI TATIANA</v>
          </cell>
        </row>
        <row r="114">
          <cell r="B114" t="str">
            <v>TOTO CHIPOL AARON</v>
          </cell>
        </row>
        <row r="115">
          <cell r="B115" t="str">
            <v>VALENTIN CHAIRES DERVIN JESTREL</v>
          </cell>
        </row>
        <row r="116">
          <cell r="B116" t="str">
            <v>VELAZQUEZ BAXIN ERICK RAUL</v>
          </cell>
        </row>
        <row r="118">
          <cell r="B118" t="str">
            <v>XOLO LOPEZ ITZEL MARIAM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L31" sqref="L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0" t="s">
        <v>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2"/>
      <c r="R2" s="2"/>
    </row>
    <row r="3" spans="2:18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"/>
      <c r="R3" s="1"/>
    </row>
    <row r="4" spans="2:18" x14ac:dyDescent="0.25">
      <c r="C4" t="s">
        <v>0</v>
      </c>
      <c r="D4" s="127" t="s">
        <v>26</v>
      </c>
      <c r="E4" s="127"/>
      <c r="F4" s="127"/>
      <c r="G4" s="127"/>
      <c r="I4" t="s">
        <v>1</v>
      </c>
      <c r="J4" s="117" t="s">
        <v>161</v>
      </c>
      <c r="K4" s="117"/>
      <c r="M4" t="s">
        <v>2</v>
      </c>
      <c r="N4" s="118">
        <v>45720</v>
      </c>
      <c r="O4" s="11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17" t="s">
        <v>162</v>
      </c>
      <c r="E6" s="117"/>
      <c r="F6" s="117"/>
      <c r="G6" s="117"/>
      <c r="I6" s="121" t="s">
        <v>22</v>
      </c>
      <c r="J6" s="121"/>
      <c r="K6" s="117" t="s">
        <v>24</v>
      </c>
      <c r="L6" s="117"/>
      <c r="M6" s="117"/>
      <c r="N6" s="117"/>
      <c r="O6" s="117"/>
      <c r="P6" s="1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19" t="s">
        <v>5</v>
      </c>
      <c r="E8" s="119"/>
      <c r="F8" s="119"/>
      <c r="G8" s="119"/>
      <c r="H8" s="119"/>
      <c r="I8" s="11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133</v>
      </c>
      <c r="D9" s="111" t="s">
        <v>105</v>
      </c>
      <c r="E9" s="112"/>
      <c r="F9" s="112"/>
      <c r="G9" s="112"/>
      <c r="H9" s="112"/>
      <c r="I9" s="113"/>
      <c r="J9" s="71">
        <v>100</v>
      </c>
      <c r="K9" s="71">
        <v>100</v>
      </c>
      <c r="L9" s="71">
        <v>100</v>
      </c>
      <c r="M9" s="71">
        <v>0</v>
      </c>
      <c r="N9" s="71">
        <v>0</v>
      </c>
      <c r="O9" s="71">
        <v>0</v>
      </c>
      <c r="P9" s="71">
        <v>0</v>
      </c>
      <c r="Q9" s="40">
        <f>SUM(J9:P9)/7</f>
        <v>42.857142857142854</v>
      </c>
    </row>
    <row r="10" spans="2:18" x14ac:dyDescent="0.25">
      <c r="B10" s="7">
        <f>B9+1</f>
        <v>2</v>
      </c>
      <c r="C10" s="42" t="s">
        <v>134</v>
      </c>
      <c r="D10" s="111" t="s">
        <v>106</v>
      </c>
      <c r="E10" s="112"/>
      <c r="F10" s="112"/>
      <c r="G10" s="112"/>
      <c r="H10" s="112"/>
      <c r="I10" s="113"/>
      <c r="J10" s="71">
        <v>100</v>
      </c>
      <c r="K10" s="71">
        <v>86</v>
      </c>
      <c r="L10" s="71">
        <v>100</v>
      </c>
      <c r="M10" s="71">
        <v>0</v>
      </c>
      <c r="N10" s="71">
        <v>0</v>
      </c>
      <c r="O10" s="71">
        <v>0</v>
      </c>
      <c r="P10" s="71">
        <v>0</v>
      </c>
      <c r="Q10" s="40">
        <f t="shared" ref="Q10:Q35" si="0">SUM(J10:P10)/7</f>
        <v>40.857142857142854</v>
      </c>
    </row>
    <row r="11" spans="2:18" x14ac:dyDescent="0.25">
      <c r="B11" s="7">
        <f t="shared" ref="B11:B38" si="1">B10+1</f>
        <v>3</v>
      </c>
      <c r="C11" s="42" t="s">
        <v>135</v>
      </c>
      <c r="D11" s="63" t="s">
        <v>107</v>
      </c>
      <c r="E11" s="43"/>
      <c r="F11" s="43"/>
      <c r="G11" s="43"/>
      <c r="H11" s="43"/>
      <c r="I11" s="44"/>
      <c r="J11" s="71">
        <v>100</v>
      </c>
      <c r="K11" s="71">
        <v>94</v>
      </c>
      <c r="L11" s="71">
        <v>100</v>
      </c>
      <c r="M11" s="71">
        <v>0</v>
      </c>
      <c r="N11" s="71">
        <v>0</v>
      </c>
      <c r="O11" s="71">
        <v>0</v>
      </c>
      <c r="P11" s="71">
        <v>0</v>
      </c>
      <c r="Q11" s="40">
        <f t="shared" si="0"/>
        <v>42</v>
      </c>
    </row>
    <row r="12" spans="2:18" x14ac:dyDescent="0.25">
      <c r="B12" s="7">
        <f t="shared" si="1"/>
        <v>4</v>
      </c>
      <c r="C12" s="42" t="s">
        <v>149</v>
      </c>
      <c r="D12" s="63" t="s">
        <v>108</v>
      </c>
      <c r="E12" s="43"/>
      <c r="F12" s="43"/>
      <c r="G12" s="43"/>
      <c r="H12" s="43"/>
      <c r="I12" s="44"/>
      <c r="J12" s="71">
        <v>100</v>
      </c>
      <c r="K12" s="31">
        <v>60</v>
      </c>
      <c r="L12" s="71">
        <v>90</v>
      </c>
      <c r="M12" s="71">
        <v>0</v>
      </c>
      <c r="N12" s="71">
        <v>0</v>
      </c>
      <c r="O12" s="71">
        <v>0</v>
      </c>
      <c r="P12" s="71">
        <v>0</v>
      </c>
      <c r="Q12" s="40">
        <f t="shared" si="0"/>
        <v>35.714285714285715</v>
      </c>
    </row>
    <row r="13" spans="2:18" x14ac:dyDescent="0.25">
      <c r="B13" s="7">
        <f t="shared" si="1"/>
        <v>5</v>
      </c>
      <c r="C13" s="42" t="s">
        <v>136</v>
      </c>
      <c r="D13" s="63" t="s">
        <v>109</v>
      </c>
      <c r="E13" s="43"/>
      <c r="F13" s="43"/>
      <c r="G13" s="43"/>
      <c r="H13" s="43"/>
      <c r="I13" s="44"/>
      <c r="J13" s="71">
        <v>100</v>
      </c>
      <c r="K13" s="71">
        <v>81</v>
      </c>
      <c r="L13" s="39">
        <v>70</v>
      </c>
      <c r="M13" s="71">
        <v>0</v>
      </c>
      <c r="N13" s="71">
        <v>0</v>
      </c>
      <c r="O13" s="71">
        <v>0</v>
      </c>
      <c r="P13" s="71">
        <v>0</v>
      </c>
      <c r="Q13" s="40">
        <f t="shared" si="0"/>
        <v>35.857142857142854</v>
      </c>
    </row>
    <row r="14" spans="2:18" x14ac:dyDescent="0.25">
      <c r="B14" s="7">
        <f t="shared" si="1"/>
        <v>6</v>
      </c>
      <c r="C14" s="42" t="s">
        <v>137</v>
      </c>
      <c r="D14" s="63" t="s">
        <v>110</v>
      </c>
      <c r="E14" s="43"/>
      <c r="F14" s="43"/>
      <c r="G14" s="43"/>
      <c r="H14" s="43"/>
      <c r="I14" s="44"/>
      <c r="J14" s="71">
        <v>100</v>
      </c>
      <c r="K14" s="71">
        <v>96</v>
      </c>
      <c r="L14" s="71">
        <v>96</v>
      </c>
      <c r="M14" s="71">
        <v>0</v>
      </c>
      <c r="N14" s="71">
        <v>0</v>
      </c>
      <c r="O14" s="71">
        <v>0</v>
      </c>
      <c r="P14" s="71">
        <v>0</v>
      </c>
      <c r="Q14" s="40">
        <f t="shared" si="0"/>
        <v>41.714285714285715</v>
      </c>
    </row>
    <row r="15" spans="2:18" x14ac:dyDescent="0.25">
      <c r="B15" s="7">
        <f t="shared" si="1"/>
        <v>7</v>
      </c>
      <c r="C15" s="42" t="s">
        <v>138</v>
      </c>
      <c r="D15" s="63" t="s">
        <v>111</v>
      </c>
      <c r="E15" s="43"/>
      <c r="F15" s="43"/>
      <c r="G15" s="43"/>
      <c r="H15" s="43"/>
      <c r="I15" s="44"/>
      <c r="J15" s="71">
        <v>100</v>
      </c>
      <c r="K15" s="71">
        <v>74</v>
      </c>
      <c r="L15" s="71">
        <v>95</v>
      </c>
      <c r="M15" s="71">
        <v>0</v>
      </c>
      <c r="N15" s="71">
        <v>0</v>
      </c>
      <c r="O15" s="71">
        <v>0</v>
      </c>
      <c r="P15" s="71">
        <v>0</v>
      </c>
      <c r="Q15" s="40">
        <f t="shared" si="0"/>
        <v>38.428571428571431</v>
      </c>
    </row>
    <row r="16" spans="2:18" x14ac:dyDescent="0.25">
      <c r="B16" s="7">
        <f t="shared" si="1"/>
        <v>8</v>
      </c>
      <c r="C16" s="42" t="s">
        <v>139</v>
      </c>
      <c r="D16" s="63" t="s">
        <v>112</v>
      </c>
      <c r="E16" s="43"/>
      <c r="F16" s="43"/>
      <c r="G16" s="43"/>
      <c r="H16" s="43"/>
      <c r="I16" s="44"/>
      <c r="J16" s="71">
        <v>100</v>
      </c>
      <c r="K16" s="71">
        <v>74</v>
      </c>
      <c r="L16" s="71">
        <v>90</v>
      </c>
      <c r="M16" s="71">
        <v>0</v>
      </c>
      <c r="N16" s="71">
        <v>0</v>
      </c>
      <c r="O16" s="71">
        <v>0</v>
      </c>
      <c r="P16" s="71">
        <v>0</v>
      </c>
      <c r="Q16" s="40">
        <f t="shared" si="0"/>
        <v>37.714285714285715</v>
      </c>
    </row>
    <row r="17" spans="2:17" x14ac:dyDescent="0.25">
      <c r="B17" s="7">
        <f t="shared" si="1"/>
        <v>9</v>
      </c>
      <c r="C17" s="42" t="s">
        <v>140</v>
      </c>
      <c r="D17" s="63" t="s">
        <v>113</v>
      </c>
      <c r="E17" s="43"/>
      <c r="F17" s="43"/>
      <c r="G17" s="43"/>
      <c r="H17" s="43"/>
      <c r="I17" s="44"/>
      <c r="J17" s="71">
        <v>100</v>
      </c>
      <c r="K17" s="31">
        <v>0</v>
      </c>
      <c r="L17" s="31">
        <v>0</v>
      </c>
      <c r="M17" s="71">
        <v>0</v>
      </c>
      <c r="N17" s="71">
        <v>0</v>
      </c>
      <c r="O17" s="71">
        <v>0</v>
      </c>
      <c r="P17" s="71">
        <v>0</v>
      </c>
      <c r="Q17" s="40">
        <f t="shared" si="0"/>
        <v>14.285714285714286</v>
      </c>
    </row>
    <row r="18" spans="2:17" x14ac:dyDescent="0.25">
      <c r="B18" s="7">
        <f t="shared" si="1"/>
        <v>10</v>
      </c>
      <c r="C18" s="42" t="s">
        <v>150</v>
      </c>
      <c r="D18" s="63" t="s">
        <v>114</v>
      </c>
      <c r="E18" s="43"/>
      <c r="F18" s="43"/>
      <c r="G18" s="43"/>
      <c r="H18" s="43"/>
      <c r="I18" s="44"/>
      <c r="J18" s="71">
        <v>100</v>
      </c>
      <c r="K18" s="71">
        <v>95</v>
      </c>
      <c r="L18" s="71">
        <v>100</v>
      </c>
      <c r="M18" s="71">
        <v>0</v>
      </c>
      <c r="N18" s="71">
        <v>0</v>
      </c>
      <c r="O18" s="71">
        <v>0</v>
      </c>
      <c r="P18" s="71">
        <v>0</v>
      </c>
      <c r="Q18" s="40">
        <f t="shared" si="0"/>
        <v>42.142857142857146</v>
      </c>
    </row>
    <row r="19" spans="2:17" x14ac:dyDescent="0.25">
      <c r="B19" s="7">
        <f t="shared" si="1"/>
        <v>11</v>
      </c>
      <c r="C19" s="42" t="s">
        <v>141</v>
      </c>
      <c r="D19" s="63" t="s">
        <v>115</v>
      </c>
      <c r="E19" s="43"/>
      <c r="F19" s="43"/>
      <c r="G19" s="43"/>
      <c r="H19" s="43"/>
      <c r="I19" s="44"/>
      <c r="J19" s="71">
        <v>100</v>
      </c>
      <c r="K19" s="71">
        <v>100</v>
      </c>
      <c r="L19" s="71">
        <v>100</v>
      </c>
      <c r="M19" s="71">
        <v>0</v>
      </c>
      <c r="N19" s="71">
        <v>0</v>
      </c>
      <c r="O19" s="71">
        <v>0</v>
      </c>
      <c r="P19" s="71">
        <v>0</v>
      </c>
      <c r="Q19" s="40">
        <f t="shared" si="0"/>
        <v>42.857142857142854</v>
      </c>
    </row>
    <row r="20" spans="2:17" x14ac:dyDescent="0.25">
      <c r="B20" s="7">
        <f t="shared" si="1"/>
        <v>12</v>
      </c>
      <c r="C20" s="42" t="s">
        <v>142</v>
      </c>
      <c r="D20" s="63" t="s">
        <v>116</v>
      </c>
      <c r="E20" s="43"/>
      <c r="F20" s="43"/>
      <c r="G20" s="43"/>
      <c r="H20" s="43"/>
      <c r="I20" s="44"/>
      <c r="J20" s="71">
        <v>100</v>
      </c>
      <c r="K20" s="71">
        <v>100</v>
      </c>
      <c r="L20" s="71">
        <v>96</v>
      </c>
      <c r="M20" s="71">
        <v>0</v>
      </c>
      <c r="N20" s="71">
        <v>0</v>
      </c>
      <c r="O20" s="71">
        <v>0</v>
      </c>
      <c r="P20" s="71">
        <v>0</v>
      </c>
      <c r="Q20" s="40">
        <f t="shared" si="0"/>
        <v>42.285714285714285</v>
      </c>
    </row>
    <row r="21" spans="2:17" x14ac:dyDescent="0.25">
      <c r="B21" s="7">
        <f t="shared" si="1"/>
        <v>13</v>
      </c>
      <c r="C21" s="42" t="s">
        <v>143</v>
      </c>
      <c r="D21" s="63" t="s">
        <v>117</v>
      </c>
      <c r="E21" s="43"/>
      <c r="F21" s="43"/>
      <c r="G21" s="43"/>
      <c r="H21" s="43"/>
      <c r="I21" s="44"/>
      <c r="J21" s="71">
        <v>100</v>
      </c>
      <c r="K21" s="71">
        <v>100</v>
      </c>
      <c r="L21" s="71">
        <v>94</v>
      </c>
      <c r="M21" s="71">
        <v>0</v>
      </c>
      <c r="N21" s="71">
        <v>0</v>
      </c>
      <c r="O21" s="71">
        <v>0</v>
      </c>
      <c r="P21" s="71">
        <v>0</v>
      </c>
      <c r="Q21" s="40">
        <f t="shared" si="0"/>
        <v>42</v>
      </c>
    </row>
    <row r="22" spans="2:17" x14ac:dyDescent="0.25">
      <c r="B22" s="7">
        <f t="shared" si="1"/>
        <v>14</v>
      </c>
      <c r="C22" s="42" t="s">
        <v>144</v>
      </c>
      <c r="D22" s="85" t="s">
        <v>118</v>
      </c>
      <c r="E22" s="43"/>
      <c r="F22" s="43"/>
      <c r="G22" s="43"/>
      <c r="H22" s="43"/>
      <c r="I22" s="44"/>
      <c r="J22" s="71">
        <v>100</v>
      </c>
      <c r="K22" s="71">
        <v>96</v>
      </c>
      <c r="L22" s="71">
        <v>96</v>
      </c>
      <c r="M22" s="71">
        <v>0</v>
      </c>
      <c r="N22" s="71">
        <v>0</v>
      </c>
      <c r="O22" s="71">
        <v>0</v>
      </c>
      <c r="P22" s="71">
        <v>0</v>
      </c>
      <c r="Q22" s="40">
        <f t="shared" si="0"/>
        <v>41.714285714285715</v>
      </c>
    </row>
    <row r="23" spans="2:17" x14ac:dyDescent="0.25">
      <c r="B23" s="7">
        <f t="shared" si="1"/>
        <v>15</v>
      </c>
      <c r="C23" s="42" t="s">
        <v>145</v>
      </c>
      <c r="D23" s="63" t="s">
        <v>119</v>
      </c>
      <c r="E23" s="43"/>
      <c r="F23" s="43"/>
      <c r="G23" s="43"/>
      <c r="H23" s="43"/>
      <c r="I23" s="44"/>
      <c r="J23" s="71">
        <v>100</v>
      </c>
      <c r="K23" s="31">
        <v>60</v>
      </c>
      <c r="L23" s="71">
        <v>96</v>
      </c>
      <c r="M23" s="71">
        <v>0</v>
      </c>
      <c r="N23" s="71">
        <v>0</v>
      </c>
      <c r="O23" s="71">
        <v>0</v>
      </c>
      <c r="P23" s="71">
        <v>0</v>
      </c>
      <c r="Q23" s="40">
        <f t="shared" si="0"/>
        <v>36.571428571428569</v>
      </c>
    </row>
    <row r="24" spans="2:17" x14ac:dyDescent="0.25">
      <c r="B24" s="7">
        <f t="shared" si="1"/>
        <v>16</v>
      </c>
      <c r="C24" s="42" t="s">
        <v>146</v>
      </c>
      <c r="D24" s="63" t="s">
        <v>120</v>
      </c>
      <c r="E24" s="43"/>
      <c r="F24" s="43"/>
      <c r="G24" s="43"/>
      <c r="H24" s="43"/>
      <c r="I24" s="44"/>
      <c r="J24" s="71">
        <v>100</v>
      </c>
      <c r="K24" s="71">
        <v>94</v>
      </c>
      <c r="L24" s="71">
        <v>94</v>
      </c>
      <c r="M24" s="71">
        <v>0</v>
      </c>
      <c r="N24" s="71">
        <v>0</v>
      </c>
      <c r="O24" s="71">
        <v>0</v>
      </c>
      <c r="P24" s="71">
        <v>0</v>
      </c>
      <c r="Q24" s="40">
        <f t="shared" si="0"/>
        <v>41.142857142857146</v>
      </c>
    </row>
    <row r="25" spans="2:17" x14ac:dyDescent="0.25">
      <c r="B25" s="7">
        <f t="shared" si="1"/>
        <v>17</v>
      </c>
      <c r="C25" s="42" t="s">
        <v>147</v>
      </c>
      <c r="D25" s="63" t="s">
        <v>121</v>
      </c>
      <c r="E25" s="43"/>
      <c r="F25" s="43"/>
      <c r="G25" s="43"/>
      <c r="H25" s="43"/>
      <c r="I25" s="44"/>
      <c r="J25" s="71">
        <v>100</v>
      </c>
      <c r="K25" s="71">
        <v>85</v>
      </c>
      <c r="L25" s="71">
        <v>100</v>
      </c>
      <c r="M25" s="71">
        <v>0</v>
      </c>
      <c r="N25" s="71">
        <v>0</v>
      </c>
      <c r="O25" s="71">
        <v>0</v>
      </c>
      <c r="P25" s="71">
        <v>0</v>
      </c>
      <c r="Q25" s="40">
        <f t="shared" si="0"/>
        <v>40.714285714285715</v>
      </c>
    </row>
    <row r="26" spans="2:17" x14ac:dyDescent="0.25">
      <c r="B26" s="7">
        <f t="shared" si="1"/>
        <v>18</v>
      </c>
      <c r="C26" s="42" t="s">
        <v>148</v>
      </c>
      <c r="D26" s="63" t="s">
        <v>122</v>
      </c>
      <c r="E26" s="43"/>
      <c r="F26" s="43"/>
      <c r="G26" s="43"/>
      <c r="H26" s="43"/>
      <c r="I26" s="44"/>
      <c r="J26" s="71">
        <v>100</v>
      </c>
      <c r="K26" s="71">
        <v>98</v>
      </c>
      <c r="L26" s="71">
        <v>73</v>
      </c>
      <c r="M26" s="71">
        <v>0</v>
      </c>
      <c r="N26" s="71">
        <v>0</v>
      </c>
      <c r="O26" s="71">
        <v>0</v>
      </c>
      <c r="P26" s="71">
        <v>0</v>
      </c>
      <c r="Q26" s="40">
        <f t="shared" si="0"/>
        <v>38.714285714285715</v>
      </c>
    </row>
    <row r="27" spans="2:17" x14ac:dyDescent="0.25">
      <c r="B27" s="7">
        <f t="shared" si="1"/>
        <v>19</v>
      </c>
      <c r="C27" s="42" t="s">
        <v>151</v>
      </c>
      <c r="D27" s="63" t="s">
        <v>123</v>
      </c>
      <c r="E27" s="43"/>
      <c r="F27" s="43"/>
      <c r="G27" s="43"/>
      <c r="H27" s="43"/>
      <c r="I27" s="6"/>
      <c r="J27" s="71">
        <v>100</v>
      </c>
      <c r="K27" s="71">
        <v>100</v>
      </c>
      <c r="L27" s="71">
        <v>100</v>
      </c>
      <c r="M27" s="71">
        <v>0</v>
      </c>
      <c r="N27" s="71">
        <v>0</v>
      </c>
      <c r="O27" s="71">
        <v>0</v>
      </c>
      <c r="P27" s="71">
        <v>0</v>
      </c>
      <c r="Q27" s="40">
        <f t="shared" si="0"/>
        <v>42.857142857142854</v>
      </c>
    </row>
    <row r="28" spans="2:17" x14ac:dyDescent="0.25">
      <c r="B28" s="7">
        <f t="shared" si="1"/>
        <v>20</v>
      </c>
      <c r="C28" s="42" t="s">
        <v>152</v>
      </c>
      <c r="D28" s="63" t="s">
        <v>124</v>
      </c>
      <c r="E28" s="43"/>
      <c r="F28" s="43"/>
      <c r="G28" s="43"/>
      <c r="H28" s="43"/>
      <c r="I28" s="44"/>
      <c r="J28" s="71">
        <v>100</v>
      </c>
      <c r="K28" s="71">
        <v>86</v>
      </c>
      <c r="L28" s="71">
        <v>96</v>
      </c>
      <c r="M28" s="71">
        <v>0</v>
      </c>
      <c r="N28" s="71">
        <v>0</v>
      </c>
      <c r="O28" s="71">
        <v>0</v>
      </c>
      <c r="P28" s="71">
        <v>0</v>
      </c>
      <c r="Q28" s="40">
        <f t="shared" si="0"/>
        <v>40.285714285714285</v>
      </c>
    </row>
    <row r="29" spans="2:17" x14ac:dyDescent="0.25">
      <c r="B29" s="7">
        <f t="shared" si="1"/>
        <v>21</v>
      </c>
      <c r="C29" s="48" t="s">
        <v>153</v>
      </c>
      <c r="D29" s="63" t="s">
        <v>125</v>
      </c>
      <c r="E29" s="43"/>
      <c r="F29" s="43"/>
      <c r="H29" s="43"/>
      <c r="I29" s="44"/>
      <c r="J29" s="71">
        <v>100</v>
      </c>
      <c r="K29" s="71">
        <v>100</v>
      </c>
      <c r="L29" s="71">
        <v>74</v>
      </c>
      <c r="M29" s="71">
        <v>0</v>
      </c>
      <c r="N29" s="71">
        <v>0</v>
      </c>
      <c r="O29" s="71">
        <v>0</v>
      </c>
      <c r="P29" s="71">
        <v>0</v>
      </c>
      <c r="Q29" s="40">
        <f t="shared" si="0"/>
        <v>39.142857142857146</v>
      </c>
    </row>
    <row r="30" spans="2:17" x14ac:dyDescent="0.25">
      <c r="B30" s="7">
        <f t="shared" si="1"/>
        <v>22</v>
      </c>
      <c r="C30" s="42" t="s">
        <v>205</v>
      </c>
      <c r="D30" s="63" t="s">
        <v>203</v>
      </c>
      <c r="E30" s="43"/>
      <c r="F30" s="43"/>
      <c r="G30" s="43"/>
      <c r="H30" s="43"/>
      <c r="I30" s="44"/>
      <c r="J30" s="71">
        <v>95</v>
      </c>
      <c r="K30" s="71">
        <v>72</v>
      </c>
      <c r="L30" s="71">
        <v>95</v>
      </c>
      <c r="M30" s="71">
        <v>0</v>
      </c>
      <c r="N30" s="71">
        <v>0</v>
      </c>
      <c r="O30" s="71">
        <v>0</v>
      </c>
      <c r="P30" s="71">
        <v>0</v>
      </c>
      <c r="Q30" s="40">
        <f t="shared" si="0"/>
        <v>37.428571428571431</v>
      </c>
    </row>
    <row r="31" spans="2:17" x14ac:dyDescent="0.25">
      <c r="B31" s="7">
        <f t="shared" si="1"/>
        <v>23</v>
      </c>
      <c r="C31" s="48" t="s">
        <v>206</v>
      </c>
      <c r="D31" s="87" t="s">
        <v>204</v>
      </c>
      <c r="E31" s="43"/>
      <c r="F31" s="43"/>
      <c r="G31" s="43"/>
      <c r="H31" s="43"/>
      <c r="I31" s="44"/>
      <c r="J31" s="71">
        <v>100</v>
      </c>
      <c r="K31" s="71">
        <v>72</v>
      </c>
      <c r="L31" s="31">
        <v>55</v>
      </c>
      <c r="M31" s="71">
        <v>0</v>
      </c>
      <c r="N31" s="71">
        <v>0</v>
      </c>
      <c r="O31" s="71">
        <v>0</v>
      </c>
      <c r="P31" s="71">
        <v>0</v>
      </c>
      <c r="Q31" s="40">
        <f t="shared" si="0"/>
        <v>32.428571428571431</v>
      </c>
    </row>
    <row r="32" spans="2:17" x14ac:dyDescent="0.25">
      <c r="B32" s="7">
        <f t="shared" si="1"/>
        <v>24</v>
      </c>
      <c r="C32" s="42" t="s">
        <v>154</v>
      </c>
      <c r="D32" s="86" t="s">
        <v>126</v>
      </c>
      <c r="E32" s="65"/>
      <c r="F32" s="65"/>
      <c r="G32" s="65"/>
      <c r="H32" s="43"/>
      <c r="I32" s="44"/>
      <c r="J32" s="71">
        <v>100</v>
      </c>
      <c r="K32" s="71">
        <v>100</v>
      </c>
      <c r="L32" s="71">
        <v>100</v>
      </c>
      <c r="M32" s="71">
        <v>0</v>
      </c>
      <c r="N32" s="71">
        <v>0</v>
      </c>
      <c r="O32" s="71">
        <v>0</v>
      </c>
      <c r="P32" s="71">
        <v>0</v>
      </c>
      <c r="Q32" s="40">
        <f t="shared" si="0"/>
        <v>42.857142857142854</v>
      </c>
    </row>
    <row r="33" spans="2:17" x14ac:dyDescent="0.25">
      <c r="B33" s="7">
        <f t="shared" si="1"/>
        <v>25</v>
      </c>
      <c r="C33" s="42" t="s">
        <v>155</v>
      </c>
      <c r="D33" s="63" t="s">
        <v>127</v>
      </c>
      <c r="E33" s="65"/>
      <c r="F33" s="65"/>
      <c r="G33" s="65"/>
      <c r="H33" s="43"/>
      <c r="I33" s="44"/>
      <c r="J33" s="71">
        <v>100</v>
      </c>
      <c r="K33" s="71">
        <v>100</v>
      </c>
      <c r="L33" s="71">
        <v>96</v>
      </c>
      <c r="M33" s="71">
        <v>0</v>
      </c>
      <c r="N33" s="71">
        <v>0</v>
      </c>
      <c r="O33" s="71">
        <v>0</v>
      </c>
      <c r="P33" s="71">
        <v>0</v>
      </c>
      <c r="Q33" s="40">
        <f t="shared" si="0"/>
        <v>42.285714285714285</v>
      </c>
    </row>
    <row r="34" spans="2:17" x14ac:dyDescent="0.25">
      <c r="B34" s="7">
        <f t="shared" si="1"/>
        <v>26</v>
      </c>
      <c r="C34" s="42" t="s">
        <v>156</v>
      </c>
      <c r="D34" s="63" t="s">
        <v>128</v>
      </c>
      <c r="E34" s="65"/>
      <c r="F34" s="65"/>
      <c r="G34" s="65"/>
      <c r="H34" s="43"/>
      <c r="I34" s="44"/>
      <c r="J34" s="71">
        <v>100</v>
      </c>
      <c r="K34" s="71">
        <v>100</v>
      </c>
      <c r="L34" s="71">
        <v>100</v>
      </c>
      <c r="M34" s="71">
        <v>0</v>
      </c>
      <c r="N34" s="71">
        <v>0</v>
      </c>
      <c r="O34" s="71">
        <v>0</v>
      </c>
      <c r="P34" s="71">
        <v>0</v>
      </c>
      <c r="Q34" s="40">
        <f t="shared" si="0"/>
        <v>42.857142857142854</v>
      </c>
    </row>
    <row r="35" spans="2:17" x14ac:dyDescent="0.25">
      <c r="B35" s="7">
        <f t="shared" si="1"/>
        <v>27</v>
      </c>
      <c r="C35" s="42" t="s">
        <v>157</v>
      </c>
      <c r="D35" s="64" t="s">
        <v>129</v>
      </c>
      <c r="E35" s="6"/>
      <c r="F35" s="6"/>
      <c r="G35" s="6"/>
      <c r="H35" s="43"/>
      <c r="I35" s="44"/>
      <c r="J35" s="71">
        <v>100</v>
      </c>
      <c r="K35" s="71">
        <v>100</v>
      </c>
      <c r="L35" s="71">
        <v>94</v>
      </c>
      <c r="M35" s="71">
        <v>0</v>
      </c>
      <c r="N35" s="71">
        <v>0</v>
      </c>
      <c r="O35" s="71">
        <v>0</v>
      </c>
      <c r="P35" s="71">
        <v>0</v>
      </c>
      <c r="Q35" s="40">
        <f t="shared" si="0"/>
        <v>42</v>
      </c>
    </row>
    <row r="36" spans="2:17" x14ac:dyDescent="0.25">
      <c r="B36" s="42">
        <f t="shared" si="1"/>
        <v>28</v>
      </c>
      <c r="C36" s="42" t="s">
        <v>158</v>
      </c>
      <c r="D36" s="111" t="s">
        <v>130</v>
      </c>
      <c r="E36" s="112"/>
      <c r="F36" s="112"/>
      <c r="G36" s="112"/>
      <c r="H36" s="112"/>
      <c r="I36" s="113"/>
      <c r="J36" s="71">
        <v>100</v>
      </c>
      <c r="K36" s="71">
        <v>100</v>
      </c>
      <c r="L36" s="71">
        <v>100</v>
      </c>
      <c r="M36" s="71">
        <v>0</v>
      </c>
      <c r="N36" s="71">
        <v>0</v>
      </c>
      <c r="O36" s="71">
        <v>0</v>
      </c>
      <c r="P36" s="71">
        <v>0</v>
      </c>
      <c r="Q36" s="40">
        <f t="shared" ref="Q36:Q38" si="2">SUM(J36:P36)/7</f>
        <v>42.857142857142854</v>
      </c>
    </row>
    <row r="37" spans="2:17" x14ac:dyDescent="0.25">
      <c r="B37" s="42">
        <f t="shared" si="1"/>
        <v>29</v>
      </c>
      <c r="C37" s="42" t="s">
        <v>159</v>
      </c>
      <c r="D37" s="63" t="s">
        <v>131</v>
      </c>
      <c r="E37" s="65"/>
      <c r="F37" s="65"/>
      <c r="G37" s="65"/>
      <c r="H37" s="65"/>
      <c r="I37" s="66"/>
      <c r="J37" s="71">
        <v>100</v>
      </c>
      <c r="K37" s="71">
        <v>85</v>
      </c>
      <c r="L37" s="31">
        <v>60</v>
      </c>
      <c r="M37" s="71">
        <v>0</v>
      </c>
      <c r="N37" s="71">
        <v>0</v>
      </c>
      <c r="O37" s="71">
        <v>0</v>
      </c>
      <c r="P37" s="71">
        <v>0</v>
      </c>
      <c r="Q37" s="40">
        <f t="shared" si="2"/>
        <v>35</v>
      </c>
    </row>
    <row r="38" spans="2:17" x14ac:dyDescent="0.25">
      <c r="B38" s="74">
        <f t="shared" si="1"/>
        <v>30</v>
      </c>
      <c r="C38" s="74" t="s">
        <v>160</v>
      </c>
      <c r="D38" s="63" t="s">
        <v>132</v>
      </c>
      <c r="E38" s="65"/>
      <c r="F38" s="65"/>
      <c r="G38" s="65"/>
      <c r="H38" s="65"/>
      <c r="I38" s="66"/>
      <c r="J38" s="71">
        <v>100</v>
      </c>
      <c r="K38" s="71">
        <v>79</v>
      </c>
      <c r="L38" s="31">
        <v>63</v>
      </c>
      <c r="M38" s="71">
        <v>0</v>
      </c>
      <c r="N38" s="71">
        <v>0</v>
      </c>
      <c r="O38" s="71">
        <v>0</v>
      </c>
      <c r="P38" s="71">
        <v>0</v>
      </c>
      <c r="Q38" s="40">
        <f t="shared" si="2"/>
        <v>34.571428571428569</v>
      </c>
    </row>
    <row r="39" spans="2:17" x14ac:dyDescent="0.25">
      <c r="B39" s="79"/>
      <c r="C39" s="3"/>
      <c r="D39" s="70"/>
      <c r="E39" s="70"/>
      <c r="F39" s="70"/>
      <c r="G39" s="70"/>
      <c r="H39" s="70"/>
      <c r="I39" s="30"/>
      <c r="J39" s="31"/>
      <c r="K39" s="71"/>
      <c r="L39" s="71"/>
      <c r="M39" s="71"/>
      <c r="N39" s="71"/>
      <c r="O39" s="71"/>
      <c r="P39" s="71"/>
      <c r="Q39" s="40"/>
    </row>
    <row r="40" spans="2:17" x14ac:dyDescent="0.25">
      <c r="B40" s="42"/>
      <c r="C40" s="95"/>
      <c r="D40" s="96"/>
      <c r="E40" s="96"/>
      <c r="F40" s="96"/>
      <c r="G40" s="96"/>
      <c r="H40" s="96"/>
      <c r="I40" s="97"/>
      <c r="J40" s="71"/>
      <c r="K40" s="71"/>
      <c r="L40" s="71"/>
      <c r="M40" s="71"/>
      <c r="N40" s="71"/>
      <c r="O40" s="71"/>
      <c r="P40" s="71"/>
      <c r="Q40" s="40"/>
    </row>
    <row r="41" spans="2:17" x14ac:dyDescent="0.25">
      <c r="B41" s="42"/>
      <c r="C41" s="94"/>
      <c r="D41" s="84"/>
      <c r="E41" s="84"/>
      <c r="F41" s="84"/>
      <c r="G41" s="84"/>
      <c r="H41" s="84"/>
      <c r="I41" s="93"/>
      <c r="J41" s="71"/>
      <c r="K41" s="71"/>
      <c r="L41" s="71"/>
      <c r="M41" s="71"/>
      <c r="N41" s="71"/>
      <c r="O41" s="71"/>
      <c r="P41" s="71"/>
      <c r="Q41" s="40"/>
    </row>
    <row r="42" spans="2:17" x14ac:dyDescent="0.25">
      <c r="B42" s="42"/>
      <c r="C42" s="94"/>
      <c r="J42" s="31"/>
      <c r="K42" s="71"/>
      <c r="L42" s="71"/>
      <c r="M42" s="71"/>
      <c r="N42" s="71"/>
      <c r="O42" s="71"/>
      <c r="P42" s="71"/>
      <c r="Q42" s="40"/>
    </row>
    <row r="43" spans="2:17" x14ac:dyDescent="0.25">
      <c r="B43" s="42"/>
      <c r="C43" s="42"/>
      <c r="D43" s="114"/>
      <c r="E43" s="115"/>
      <c r="F43" s="115"/>
      <c r="G43" s="115"/>
      <c r="H43" s="115"/>
      <c r="I43" s="116"/>
      <c r="J43" s="31"/>
      <c r="K43" s="71"/>
      <c r="L43" s="71"/>
      <c r="M43" s="71"/>
      <c r="N43" s="71"/>
      <c r="O43" s="71"/>
      <c r="P43" s="71"/>
      <c r="Q43" s="40"/>
    </row>
    <row r="44" spans="2:17" x14ac:dyDescent="0.25">
      <c r="B44" s="7"/>
      <c r="C44" s="7"/>
      <c r="D44" s="106"/>
      <c r="E44" s="106"/>
      <c r="F44" s="106"/>
      <c r="G44" s="106"/>
      <c r="H44" s="106"/>
      <c r="I44" s="106"/>
      <c r="J44" s="4"/>
      <c r="K44" s="4"/>
      <c r="L44" s="4"/>
      <c r="M44" s="4"/>
      <c r="N44" s="4"/>
      <c r="O44" s="4"/>
      <c r="P44" s="4"/>
      <c r="Q44" s="67"/>
    </row>
    <row r="45" spans="2:17" x14ac:dyDescent="0.25">
      <c r="B45" s="7"/>
      <c r="C45" s="9"/>
      <c r="D45" s="106"/>
      <c r="E45" s="106"/>
      <c r="F45" s="106"/>
      <c r="G45" s="106"/>
      <c r="H45" s="106"/>
      <c r="I45" s="106"/>
      <c r="J45" s="4"/>
      <c r="K45" s="4"/>
      <c r="L45" s="4"/>
      <c r="M45" s="4"/>
      <c r="N45" s="4"/>
      <c r="O45" s="4"/>
      <c r="P45" s="4"/>
      <c r="Q45" s="67"/>
    </row>
    <row r="46" spans="2:17" x14ac:dyDescent="0.25">
      <c r="B46" s="7"/>
      <c r="C46" s="9"/>
      <c r="D46" s="106"/>
      <c r="E46" s="106"/>
      <c r="F46" s="106"/>
      <c r="G46" s="106"/>
      <c r="H46" s="106"/>
      <c r="I46" s="106"/>
      <c r="J46" s="4"/>
      <c r="K46" s="4"/>
      <c r="L46" s="4"/>
      <c r="M46" s="4"/>
      <c r="N46" s="4"/>
      <c r="O46" s="4"/>
      <c r="P46" s="4"/>
      <c r="Q46" s="67"/>
    </row>
    <row r="47" spans="2:17" x14ac:dyDescent="0.25">
      <c r="B47" s="7"/>
      <c r="C47" s="9"/>
      <c r="D47" s="106"/>
      <c r="E47" s="106"/>
      <c r="F47" s="106"/>
      <c r="G47" s="106"/>
      <c r="H47" s="106"/>
      <c r="I47" s="106"/>
      <c r="J47" s="4"/>
      <c r="K47" s="4"/>
      <c r="L47" s="4"/>
      <c r="M47" s="4"/>
      <c r="N47" s="4"/>
      <c r="O47" s="4"/>
      <c r="P47" s="4"/>
      <c r="Q47" s="67"/>
    </row>
    <row r="48" spans="2:17" x14ac:dyDescent="0.25">
      <c r="B48" s="7"/>
      <c r="C48" s="9"/>
      <c r="D48" s="106"/>
      <c r="E48" s="106"/>
      <c r="F48" s="106"/>
      <c r="G48" s="106"/>
      <c r="H48" s="106"/>
      <c r="I48" s="106"/>
      <c r="J48" s="4"/>
      <c r="K48" s="4"/>
      <c r="L48" s="4"/>
      <c r="M48" s="4"/>
      <c r="N48" s="4"/>
      <c r="O48" s="4"/>
      <c r="P48" s="4"/>
      <c r="Q48" s="67"/>
    </row>
    <row r="49" spans="2:17" x14ac:dyDescent="0.25">
      <c r="B49" s="8"/>
      <c r="C49" s="9"/>
      <c r="D49" s="106"/>
      <c r="E49" s="106"/>
      <c r="F49" s="106"/>
      <c r="G49" s="106"/>
      <c r="H49" s="106"/>
      <c r="I49" s="106"/>
      <c r="J49" s="5"/>
      <c r="K49" s="5"/>
      <c r="L49" s="5"/>
      <c r="M49" s="5"/>
      <c r="N49" s="5"/>
      <c r="O49" s="5"/>
      <c r="P49" s="5"/>
      <c r="Q49" s="67"/>
    </row>
    <row r="50" spans="2:17" x14ac:dyDescent="0.25">
      <c r="B50" s="8"/>
      <c r="C50" s="9"/>
      <c r="D50" s="106"/>
      <c r="E50" s="106"/>
      <c r="F50" s="106"/>
      <c r="G50" s="106"/>
      <c r="H50" s="106"/>
      <c r="I50" s="106"/>
      <c r="J50" s="5"/>
      <c r="K50" s="5"/>
      <c r="L50" s="5"/>
      <c r="M50" s="5"/>
      <c r="N50" s="5"/>
      <c r="O50" s="5"/>
      <c r="P50" s="5"/>
      <c r="Q50" s="67"/>
    </row>
    <row r="51" spans="2:17" x14ac:dyDescent="0.25">
      <c r="B51" s="8"/>
      <c r="C51" s="9"/>
      <c r="D51" s="106"/>
      <c r="E51" s="106"/>
      <c r="F51" s="106"/>
      <c r="G51" s="106"/>
      <c r="H51" s="106"/>
      <c r="I51" s="106"/>
      <c r="J51" s="5"/>
      <c r="K51" s="5"/>
      <c r="L51" s="5"/>
      <c r="M51" s="5"/>
      <c r="N51" s="5"/>
      <c r="O51" s="5"/>
      <c r="P51" s="5"/>
      <c r="Q51" s="67"/>
    </row>
    <row r="52" spans="2:17" x14ac:dyDescent="0.25">
      <c r="B52" s="16"/>
      <c r="C52" s="9"/>
      <c r="D52" s="106"/>
      <c r="E52" s="106"/>
      <c r="F52" s="106"/>
      <c r="G52" s="106"/>
      <c r="H52" s="106"/>
      <c r="I52" s="106"/>
      <c r="J52" s="15"/>
      <c r="K52" s="15"/>
      <c r="L52" s="15"/>
      <c r="M52" s="15"/>
      <c r="N52" s="15"/>
      <c r="O52" s="15"/>
      <c r="P52" s="15"/>
      <c r="Q52" s="67"/>
    </row>
    <row r="53" spans="2:17" x14ac:dyDescent="0.25">
      <c r="B53" s="16"/>
      <c r="C53" s="22"/>
      <c r="D53" s="107"/>
      <c r="E53" s="108"/>
      <c r="F53" s="108"/>
      <c r="G53" s="108"/>
      <c r="H53" s="108"/>
      <c r="I53" s="109"/>
      <c r="J53" s="3"/>
      <c r="K53" s="3"/>
      <c r="L53" s="3"/>
      <c r="M53" s="3"/>
      <c r="N53" s="3"/>
      <c r="O53" s="3"/>
      <c r="P53" s="3"/>
      <c r="Q53" s="67"/>
    </row>
    <row r="54" spans="2:17" x14ac:dyDescent="0.25">
      <c r="C54" s="105"/>
      <c r="D54" s="105"/>
      <c r="E54" s="10"/>
      <c r="H54" s="123" t="s">
        <v>19</v>
      </c>
      <c r="I54" s="123"/>
      <c r="J54" s="23">
        <f>COUNTIF(J9:J53,"&gt;=70")</f>
        <v>30</v>
      </c>
      <c r="K54" s="23">
        <f t="shared" ref="K54:P54" si="3">COUNTIF(K9:K53,"&gt;=70")</f>
        <v>27</v>
      </c>
      <c r="L54" s="23">
        <f t="shared" si="3"/>
        <v>26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105"/>
      <c r="D55" s="105"/>
      <c r="E55" s="11"/>
      <c r="H55" s="124" t="s">
        <v>20</v>
      </c>
      <c r="I55" s="124"/>
      <c r="J55" s="24">
        <f>COUNTIF(J9:J53,"&lt;70")</f>
        <v>0</v>
      </c>
      <c r="K55" s="24">
        <f t="shared" ref="K55:Q55" si="5">COUNTIF(K9:K53,"&lt;70")</f>
        <v>3</v>
      </c>
      <c r="L55" s="24">
        <f t="shared" si="5"/>
        <v>4</v>
      </c>
      <c r="M55" s="24">
        <f t="shared" si="5"/>
        <v>30</v>
      </c>
      <c r="N55" s="24">
        <f t="shared" si="5"/>
        <v>30</v>
      </c>
      <c r="O55" s="24">
        <f t="shared" si="5"/>
        <v>30</v>
      </c>
      <c r="P55" s="24">
        <f t="shared" si="5"/>
        <v>30</v>
      </c>
      <c r="Q55" s="24">
        <f t="shared" si="5"/>
        <v>30</v>
      </c>
    </row>
    <row r="56" spans="2:17" x14ac:dyDescent="0.25">
      <c r="C56" s="105"/>
      <c r="D56" s="105"/>
      <c r="E56" s="105"/>
      <c r="H56" s="124" t="s">
        <v>21</v>
      </c>
      <c r="I56" s="124"/>
      <c r="J56" s="24">
        <f>COUNT(J9:J53)</f>
        <v>30</v>
      </c>
      <c r="K56" s="24">
        <f t="shared" ref="K56:Q56" si="6">COUNT(K9:K53)</f>
        <v>30</v>
      </c>
      <c r="L56" s="24">
        <f t="shared" si="6"/>
        <v>30</v>
      </c>
      <c r="M56" s="24">
        <f t="shared" si="6"/>
        <v>30</v>
      </c>
      <c r="N56" s="24">
        <f t="shared" si="6"/>
        <v>30</v>
      </c>
      <c r="O56" s="24">
        <f t="shared" si="6"/>
        <v>30</v>
      </c>
      <c r="P56" s="24">
        <f t="shared" si="6"/>
        <v>30</v>
      </c>
      <c r="Q56" s="24">
        <f t="shared" si="6"/>
        <v>30</v>
      </c>
    </row>
    <row r="57" spans="2:17" x14ac:dyDescent="0.25">
      <c r="C57" s="105"/>
      <c r="D57" s="105"/>
      <c r="E57" s="10"/>
      <c r="F57" s="12"/>
      <c r="H57" s="125" t="s">
        <v>16</v>
      </c>
      <c r="I57" s="125"/>
      <c r="J57" s="25">
        <f>J54/J56</f>
        <v>1</v>
      </c>
      <c r="K57" s="26">
        <f t="shared" ref="K57:Q57" si="7">K54/K56</f>
        <v>0.9</v>
      </c>
      <c r="L57" s="26">
        <f t="shared" si="7"/>
        <v>0.8666666666666667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105"/>
      <c r="D58" s="105"/>
      <c r="E58" s="10"/>
      <c r="F58" s="12"/>
      <c r="H58" s="125" t="s">
        <v>17</v>
      </c>
      <c r="I58" s="125"/>
      <c r="J58" s="25">
        <f>J55/J56</f>
        <v>0</v>
      </c>
      <c r="K58" s="25">
        <f t="shared" ref="K58:Q58" si="8">K55/K56</f>
        <v>0.1</v>
      </c>
      <c r="L58" s="26">
        <f t="shared" si="8"/>
        <v>0.13333333333333333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105"/>
      <c r="D59" s="105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126"/>
      <c r="K61" s="126"/>
      <c r="L61" s="126"/>
      <c r="M61" s="126"/>
      <c r="N61" s="126"/>
      <c r="O61" s="126"/>
      <c r="P61" s="126"/>
    </row>
    <row r="62" spans="2:17" x14ac:dyDescent="0.25">
      <c r="J62" s="120" t="s">
        <v>18</v>
      </c>
      <c r="K62" s="120"/>
      <c r="L62" s="120"/>
      <c r="M62" s="120"/>
      <c r="N62" s="120"/>
      <c r="O62" s="120"/>
      <c r="P62" s="120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36:I36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Normal="100" workbookViewId="0">
      <selection activeCell="J29" sqref="J29:J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25.140625" customWidth="1"/>
    <col min="5" max="6" width="7.7109375" customWidth="1"/>
    <col min="7" max="7" width="0.5703125" customWidth="1"/>
    <col min="8" max="8" width="7.28515625" customWidth="1"/>
    <col min="9" max="9" width="7.7109375" hidden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0" t="s">
        <v>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2"/>
      <c r="R2" s="2"/>
    </row>
    <row r="3" spans="2:18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20"/>
      <c r="R3" s="20"/>
    </row>
    <row r="4" spans="2:18" x14ac:dyDescent="0.25">
      <c r="C4" t="s">
        <v>0</v>
      </c>
      <c r="D4" s="127" t="s">
        <v>163</v>
      </c>
      <c r="E4" s="127"/>
      <c r="F4" s="127"/>
      <c r="G4" s="127"/>
      <c r="I4" t="s">
        <v>1</v>
      </c>
      <c r="J4" s="117" t="s">
        <v>168</v>
      </c>
      <c r="K4" s="117"/>
      <c r="M4" t="s">
        <v>2</v>
      </c>
      <c r="N4" s="118">
        <v>45720</v>
      </c>
      <c r="O4" s="11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17" t="s">
        <v>162</v>
      </c>
      <c r="E6" s="117"/>
      <c r="F6" s="117"/>
      <c r="G6" s="117"/>
      <c r="I6" s="121" t="s">
        <v>22</v>
      </c>
      <c r="J6" s="121"/>
      <c r="K6" s="128" t="s">
        <v>24</v>
      </c>
      <c r="L6" s="128"/>
      <c r="M6" s="128"/>
      <c r="N6" s="128"/>
      <c r="O6" s="128"/>
      <c r="P6" s="1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9" t="s">
        <v>5</v>
      </c>
      <c r="E8" s="129"/>
      <c r="F8" s="129"/>
      <c r="G8" s="129"/>
      <c r="H8" s="129"/>
      <c r="I8" s="12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249</v>
      </c>
      <c r="D9" s="50" t="str">
        <f>[1]Hoja1!B84</f>
        <v>AGUILAR VILLASECA ALEXANDRE DE JESUS</v>
      </c>
      <c r="E9" s="51"/>
      <c r="F9" s="51"/>
      <c r="G9" s="51"/>
      <c r="H9" s="51"/>
      <c r="I9" s="52"/>
      <c r="J9" s="39">
        <v>88</v>
      </c>
      <c r="K9" s="45">
        <v>87</v>
      </c>
      <c r="L9" s="104">
        <v>85</v>
      </c>
      <c r="M9" s="45">
        <v>0</v>
      </c>
      <c r="N9" s="45">
        <v>0</v>
      </c>
      <c r="O9" s="45">
        <v>0</v>
      </c>
      <c r="P9" s="45">
        <v>0</v>
      </c>
      <c r="Q9" s="14">
        <f>SUM(J9:P9)/7</f>
        <v>37.142857142857146</v>
      </c>
    </row>
    <row r="10" spans="2:18" x14ac:dyDescent="0.25">
      <c r="B10" s="18">
        <f>B9+1</f>
        <v>2</v>
      </c>
      <c r="C10" s="74" t="s">
        <v>278</v>
      </c>
      <c r="D10" s="50" t="str">
        <f>[1]Hoja1!B85</f>
        <v>ALVAREZ CAUICH LEANDRO</v>
      </c>
      <c r="E10" s="51"/>
      <c r="F10" s="51"/>
      <c r="G10" s="51"/>
      <c r="H10" s="51"/>
      <c r="I10" s="52"/>
      <c r="J10" s="39">
        <v>80</v>
      </c>
      <c r="K10" s="19">
        <v>77</v>
      </c>
      <c r="L10" s="104">
        <v>70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38" si="0">SUM(J10:P10)/7</f>
        <v>32.428571428571431</v>
      </c>
    </row>
    <row r="11" spans="2:18" x14ac:dyDescent="0.25">
      <c r="B11" s="18">
        <f t="shared" ref="B11:B43" si="1">B10+1</f>
        <v>3</v>
      </c>
      <c r="C11" s="74" t="s">
        <v>250</v>
      </c>
      <c r="D11" s="60" t="str">
        <f>[1]Hoja1!B86</f>
        <v>AMBROS FISCAL VICTOR MANUEL</v>
      </c>
      <c r="E11" s="53"/>
      <c r="F11" s="53"/>
      <c r="G11" s="53"/>
      <c r="H11" s="53"/>
      <c r="I11" s="54"/>
      <c r="J11" s="31">
        <v>60</v>
      </c>
      <c r="K11" s="31">
        <v>64</v>
      </c>
      <c r="L11" s="31">
        <v>59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26.142857142857142</v>
      </c>
    </row>
    <row r="12" spans="2:18" x14ac:dyDescent="0.25">
      <c r="B12" s="18">
        <f t="shared" si="1"/>
        <v>4</v>
      </c>
      <c r="C12" s="74" t="s">
        <v>251</v>
      </c>
      <c r="D12" s="50" t="str">
        <f>[1]Hoja1!B87</f>
        <v>ANDRADE FONSECA GRISANG DEL ANGEL</v>
      </c>
      <c r="E12" s="51"/>
      <c r="F12" s="51"/>
      <c r="G12" s="51"/>
      <c r="H12" s="51"/>
      <c r="I12" s="52"/>
      <c r="J12" s="31">
        <v>41</v>
      </c>
      <c r="K12" s="31">
        <v>45</v>
      </c>
      <c r="L12" s="31">
        <v>63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21.285714285714285</v>
      </c>
    </row>
    <row r="13" spans="2:18" x14ac:dyDescent="0.25">
      <c r="B13" s="18">
        <f t="shared" si="1"/>
        <v>5</v>
      </c>
      <c r="C13" s="74" t="s">
        <v>252</v>
      </c>
      <c r="D13" s="60" t="str">
        <f>[1]Hoja1!B88</f>
        <v>BAUTISTA CHONTAL EDGAR IVAN</v>
      </c>
      <c r="E13" s="53"/>
      <c r="F13" s="53"/>
      <c r="G13" s="53"/>
      <c r="H13" s="53"/>
      <c r="I13" s="54"/>
      <c r="J13" s="31">
        <v>62</v>
      </c>
      <c r="K13" s="31">
        <v>50</v>
      </c>
      <c r="L13" s="31">
        <v>52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23.428571428571427</v>
      </c>
    </row>
    <row r="14" spans="2:18" x14ac:dyDescent="0.25">
      <c r="B14" s="18">
        <f t="shared" si="1"/>
        <v>6</v>
      </c>
      <c r="C14" s="74" t="s">
        <v>255</v>
      </c>
      <c r="D14" s="50" t="str">
        <f>[1]Hoja1!B89</f>
        <v>CAMPECHANO PEREZ URIEL</v>
      </c>
      <c r="E14" s="51"/>
      <c r="F14" s="51"/>
      <c r="G14" s="51"/>
      <c r="H14" s="51"/>
      <c r="I14" s="59"/>
      <c r="J14" s="31">
        <v>41</v>
      </c>
      <c r="K14" s="31">
        <v>40</v>
      </c>
      <c r="L14" s="31">
        <v>46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18.142857142857142</v>
      </c>
    </row>
    <row r="15" spans="2:18" x14ac:dyDescent="0.25">
      <c r="B15" s="18">
        <f t="shared" si="1"/>
        <v>7</v>
      </c>
      <c r="C15" s="74" t="s">
        <v>257</v>
      </c>
      <c r="D15" s="55" t="str">
        <f>[1]Hoja1!B90</f>
        <v>CHAGALA ASTACIO ROSA</v>
      </c>
      <c r="E15" s="56"/>
      <c r="F15" s="56"/>
      <c r="G15" s="56"/>
      <c r="H15" s="56"/>
      <c r="I15" s="57"/>
      <c r="J15" s="39">
        <v>95</v>
      </c>
      <c r="K15" s="19">
        <v>75</v>
      </c>
      <c r="L15" s="104">
        <v>100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38.571428571428569</v>
      </c>
    </row>
    <row r="16" spans="2:18" x14ac:dyDescent="0.25">
      <c r="B16" s="18">
        <f t="shared" si="1"/>
        <v>8</v>
      </c>
      <c r="C16" s="74" t="s">
        <v>258</v>
      </c>
      <c r="D16" s="60" t="str">
        <f>[1]Hoja1!B91</f>
        <v>COATZOZON ESPEJO ALEXANDRA</v>
      </c>
      <c r="E16" s="53"/>
      <c r="F16" s="53"/>
      <c r="G16" s="53"/>
      <c r="H16" s="53"/>
      <c r="I16" s="54"/>
      <c r="J16" s="39">
        <v>83</v>
      </c>
      <c r="K16" s="19">
        <v>79</v>
      </c>
      <c r="L16" s="104">
        <v>81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34.714285714285715</v>
      </c>
    </row>
    <row r="17" spans="2:17" x14ac:dyDescent="0.25">
      <c r="B17" s="18">
        <f t="shared" si="1"/>
        <v>9</v>
      </c>
      <c r="C17" s="74" t="s">
        <v>261</v>
      </c>
      <c r="D17" s="50" t="str">
        <f>[1]Hoja1!B92</f>
        <v>ELVIRA DOMINGUEZ MONICA</v>
      </c>
      <c r="E17" s="58"/>
      <c r="F17" s="51"/>
      <c r="G17" s="51"/>
      <c r="H17" s="51"/>
      <c r="I17" s="52"/>
      <c r="J17" s="31">
        <v>60</v>
      </c>
      <c r="K17" s="19">
        <v>70</v>
      </c>
      <c r="L17" s="104">
        <v>70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28.571428571428573</v>
      </c>
    </row>
    <row r="18" spans="2:17" x14ac:dyDescent="0.25">
      <c r="B18" s="18">
        <f t="shared" si="1"/>
        <v>10</v>
      </c>
      <c r="C18" s="74" t="s">
        <v>279</v>
      </c>
      <c r="D18" s="55" t="str">
        <f>[1]Hoja1!B93</f>
        <v>ESCOBAR CHIPOL JOSE ALFREDO</v>
      </c>
      <c r="E18" s="51"/>
      <c r="F18" s="56"/>
      <c r="G18" s="56"/>
      <c r="H18" s="56"/>
      <c r="I18" s="57"/>
      <c r="J18" s="31">
        <v>57</v>
      </c>
      <c r="K18" s="31">
        <v>35</v>
      </c>
      <c r="L18" s="31">
        <v>62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22</v>
      </c>
    </row>
    <row r="19" spans="2:17" x14ac:dyDescent="0.25">
      <c r="B19" s="18">
        <f t="shared" si="1"/>
        <v>11</v>
      </c>
      <c r="C19" s="74" t="s">
        <v>280</v>
      </c>
      <c r="D19" s="50" t="str">
        <f>[1]Hoja1!B94</f>
        <v>GARCIA FERNANDEZ ANTONIO</v>
      </c>
      <c r="E19" s="56"/>
      <c r="F19" s="51"/>
      <c r="G19" s="51"/>
      <c r="H19" s="51"/>
      <c r="I19" s="52"/>
      <c r="J19" s="31">
        <v>0</v>
      </c>
      <c r="K19" s="31">
        <v>58</v>
      </c>
      <c r="L19" s="104">
        <v>85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20.428571428571427</v>
      </c>
    </row>
    <row r="20" spans="2:17" x14ac:dyDescent="0.25">
      <c r="B20" s="18">
        <f t="shared" si="1"/>
        <v>12</v>
      </c>
      <c r="C20" s="74" t="s">
        <v>281</v>
      </c>
      <c r="D20" s="50" t="str">
        <f>[1]Hoja1!B95</f>
        <v>GERARDO CUHUASAZON YEIMI ANALI</v>
      </c>
      <c r="E20" s="58"/>
      <c r="F20" s="51"/>
      <c r="G20" s="51"/>
      <c r="H20" s="51"/>
      <c r="I20" s="52"/>
      <c r="J20" s="39">
        <v>99</v>
      </c>
      <c r="K20" s="31">
        <v>65</v>
      </c>
      <c r="L20" s="104">
        <v>85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35.571428571428569</v>
      </c>
    </row>
    <row r="21" spans="2:17" x14ac:dyDescent="0.25">
      <c r="B21" s="18">
        <f t="shared" si="1"/>
        <v>13</v>
      </c>
      <c r="C21" s="74" t="s">
        <v>264</v>
      </c>
      <c r="D21" s="60" t="str">
        <f>[1]Hoja1!B96</f>
        <v>GUZMAN ISIDORO ALEJANDRA</v>
      </c>
      <c r="E21" s="51"/>
      <c r="F21" s="56"/>
      <c r="G21" s="56"/>
      <c r="H21" s="56"/>
      <c r="I21" s="57"/>
      <c r="J21" s="39">
        <v>91</v>
      </c>
      <c r="K21" s="19">
        <v>70</v>
      </c>
      <c r="L21" s="104">
        <v>81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34.571428571428569</v>
      </c>
    </row>
    <row r="22" spans="2:17" x14ac:dyDescent="0.25">
      <c r="B22" s="18">
        <f t="shared" si="1"/>
        <v>14</v>
      </c>
      <c r="C22" s="74" t="s">
        <v>266</v>
      </c>
      <c r="D22" s="9" t="str">
        <f>[1]Hoja1!B97</f>
        <v>HERNANDEZ TEPOX MARIA DE JESUS</v>
      </c>
      <c r="E22" s="61"/>
      <c r="F22" s="65"/>
      <c r="G22" s="65"/>
      <c r="H22" s="65"/>
      <c r="I22" s="66"/>
      <c r="J22" s="39">
        <v>98</v>
      </c>
      <c r="K22" s="19">
        <v>85</v>
      </c>
      <c r="L22" s="104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40.428571428571431</v>
      </c>
    </row>
    <row r="23" spans="2:17" x14ac:dyDescent="0.25">
      <c r="B23" s="18">
        <f t="shared" si="1"/>
        <v>15</v>
      </c>
      <c r="C23" s="74" t="s">
        <v>268</v>
      </c>
      <c r="D23" s="50" t="str">
        <f>[1]Hoja1!B98</f>
        <v>JIMENEZ REYES AXEL YAZID</v>
      </c>
      <c r="E23" s="51"/>
      <c r="F23" s="51"/>
      <c r="G23" s="51"/>
      <c r="H23" s="51"/>
      <c r="I23" s="52"/>
      <c r="J23" s="39">
        <v>78</v>
      </c>
      <c r="K23" s="19">
        <v>75</v>
      </c>
      <c r="L23" s="104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36.142857142857146</v>
      </c>
    </row>
    <row r="24" spans="2:17" x14ac:dyDescent="0.25">
      <c r="B24" s="18">
        <f t="shared" si="1"/>
        <v>16</v>
      </c>
      <c r="C24" s="74" t="s">
        <v>274</v>
      </c>
      <c r="D24" s="60" t="str">
        <f>[1]Hoja1!B99</f>
        <v>MIXTEGA PRIETO ABRIL</v>
      </c>
      <c r="E24" s="53"/>
      <c r="F24" s="53"/>
      <c r="G24" s="53"/>
      <c r="H24" s="53"/>
      <c r="I24" s="54"/>
      <c r="J24" s="39">
        <v>99</v>
      </c>
      <c r="K24" s="31">
        <v>65</v>
      </c>
      <c r="L24" s="104">
        <v>89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36.142857142857146</v>
      </c>
    </row>
    <row r="25" spans="2:17" x14ac:dyDescent="0.25">
      <c r="B25" s="18">
        <f t="shared" si="1"/>
        <v>17</v>
      </c>
      <c r="C25" s="74" t="s">
        <v>275</v>
      </c>
      <c r="D25" s="50" t="str">
        <f>[1]Hoja1!B100</f>
        <v>MORALES CAMACHO YOLED</v>
      </c>
      <c r="E25" s="51"/>
      <c r="F25" s="51"/>
      <c r="G25" s="51"/>
      <c r="H25" s="51"/>
      <c r="I25" s="52"/>
      <c r="J25" s="31">
        <v>28</v>
      </c>
      <c r="K25" s="31">
        <v>58</v>
      </c>
      <c r="L25" s="31">
        <v>44</v>
      </c>
      <c r="M25" s="35">
        <v>0</v>
      </c>
      <c r="N25" s="35">
        <v>0</v>
      </c>
      <c r="O25" s="35">
        <v>0</v>
      </c>
      <c r="P25" s="35">
        <v>0</v>
      </c>
      <c r="Q25" s="14">
        <f t="shared" si="0"/>
        <v>18.571428571428573</v>
      </c>
    </row>
    <row r="26" spans="2:17" x14ac:dyDescent="0.25">
      <c r="B26" s="18">
        <f t="shared" si="1"/>
        <v>18</v>
      </c>
      <c r="C26" s="74" t="s">
        <v>282</v>
      </c>
      <c r="D26" s="60" t="s">
        <v>317</v>
      </c>
      <c r="E26" s="53"/>
      <c r="F26" s="53"/>
      <c r="G26" s="53"/>
      <c r="H26" s="53"/>
      <c r="I26" s="54"/>
      <c r="J26" s="39">
        <v>87</v>
      </c>
      <c r="K26" s="45">
        <v>79</v>
      </c>
      <c r="L26" s="104">
        <v>80</v>
      </c>
      <c r="M26" s="45">
        <v>0</v>
      </c>
      <c r="N26" s="45">
        <v>0</v>
      </c>
      <c r="O26" s="45">
        <v>0</v>
      </c>
      <c r="P26" s="45">
        <v>0</v>
      </c>
      <c r="Q26" s="14">
        <f t="shared" si="0"/>
        <v>35.142857142857146</v>
      </c>
    </row>
    <row r="27" spans="2:17" x14ac:dyDescent="0.25">
      <c r="B27" s="18">
        <f t="shared" si="1"/>
        <v>19</v>
      </c>
      <c r="C27" s="74" t="s">
        <v>283</v>
      </c>
      <c r="D27" s="50" t="str">
        <f>[1]Hoja1!B102</f>
        <v>ORGANISTA MEDEL ADRIANA DEL ROSARIO</v>
      </c>
      <c r="E27" s="51"/>
      <c r="F27" s="51"/>
      <c r="G27" s="51"/>
      <c r="H27" s="51"/>
      <c r="I27" s="52"/>
      <c r="J27" s="31">
        <v>43</v>
      </c>
      <c r="K27" s="31">
        <v>45</v>
      </c>
      <c r="L27" s="104">
        <v>70</v>
      </c>
      <c r="M27" s="45">
        <v>0</v>
      </c>
      <c r="N27" s="45">
        <v>0</v>
      </c>
      <c r="O27" s="45">
        <v>0</v>
      </c>
      <c r="P27" s="45">
        <v>0</v>
      </c>
      <c r="Q27" s="14">
        <f t="shared" si="0"/>
        <v>22.571428571428573</v>
      </c>
    </row>
    <row r="28" spans="2:17" x14ac:dyDescent="0.25">
      <c r="B28" s="18">
        <f t="shared" si="1"/>
        <v>20</v>
      </c>
      <c r="C28" s="74" t="s">
        <v>284</v>
      </c>
      <c r="D28" s="62" t="str">
        <f>[1]Hoja1!B103</f>
        <v>ORTEGA PIÑON DIVANNY SINAI</v>
      </c>
      <c r="E28" s="65"/>
      <c r="F28" s="88"/>
      <c r="G28" s="88"/>
      <c r="H28" s="88"/>
      <c r="I28" s="89"/>
      <c r="J28" s="39">
        <v>80</v>
      </c>
      <c r="K28" s="31">
        <v>50</v>
      </c>
      <c r="L28" s="104">
        <v>70</v>
      </c>
      <c r="M28" s="45">
        <v>0</v>
      </c>
      <c r="N28" s="45">
        <v>0</v>
      </c>
      <c r="O28" s="45">
        <v>0</v>
      </c>
      <c r="P28" s="45">
        <v>0</v>
      </c>
      <c r="Q28" s="14">
        <f t="shared" si="0"/>
        <v>28.571428571428573</v>
      </c>
    </row>
    <row r="29" spans="2:17" x14ac:dyDescent="0.25">
      <c r="B29" s="18">
        <f t="shared" si="1"/>
        <v>21</v>
      </c>
      <c r="C29" s="74" t="s">
        <v>285</v>
      </c>
      <c r="D29" s="50" t="str">
        <f>[1]Hoja1!B104</f>
        <v>ORTIZ ISISDORA SERGIO EDGAR</v>
      </c>
      <c r="E29" s="51"/>
      <c r="F29" s="51"/>
      <c r="G29" s="51"/>
      <c r="H29" s="51"/>
      <c r="I29" s="52"/>
      <c r="J29" s="31">
        <v>46</v>
      </c>
      <c r="K29" s="45">
        <v>70</v>
      </c>
      <c r="L29" s="104">
        <v>76</v>
      </c>
      <c r="M29" s="45">
        <v>0</v>
      </c>
      <c r="N29" s="45">
        <v>0</v>
      </c>
      <c r="O29" s="45">
        <v>0</v>
      </c>
      <c r="P29" s="45">
        <v>0</v>
      </c>
      <c r="Q29" s="14">
        <f t="shared" si="0"/>
        <v>27.428571428571427</v>
      </c>
    </row>
    <row r="30" spans="2:17" x14ac:dyDescent="0.25">
      <c r="B30" s="18">
        <f t="shared" si="1"/>
        <v>22</v>
      </c>
      <c r="C30" s="74" t="s">
        <v>286</v>
      </c>
      <c r="D30" s="49" t="str">
        <f>[1]Hoja1!B105</f>
        <v>PIO QUEVEDO ROSA GUADALUPE</v>
      </c>
      <c r="E30" s="50"/>
      <c r="F30" s="51"/>
      <c r="G30" s="51"/>
      <c r="H30" s="51"/>
      <c r="I30" s="52"/>
      <c r="J30" s="31">
        <v>42</v>
      </c>
      <c r="K30" s="31">
        <v>53</v>
      </c>
      <c r="L30" s="104">
        <v>70</v>
      </c>
      <c r="M30" s="45">
        <v>0</v>
      </c>
      <c r="N30" s="45">
        <v>0</v>
      </c>
      <c r="O30" s="45">
        <v>0</v>
      </c>
      <c r="P30" s="45">
        <v>0</v>
      </c>
      <c r="Q30" s="14">
        <f t="shared" si="0"/>
        <v>23.571428571428573</v>
      </c>
    </row>
    <row r="31" spans="2:17" x14ac:dyDescent="0.25">
      <c r="B31" s="18">
        <f t="shared" si="1"/>
        <v>23</v>
      </c>
      <c r="C31" s="74" t="s">
        <v>287</v>
      </c>
      <c r="D31" s="81" t="str">
        <f>[1]Hoja1!B106</f>
        <v>PITALUA RAMIREZ JULIETA</v>
      </c>
      <c r="E31" s="65"/>
      <c r="F31" s="90"/>
      <c r="G31" s="90"/>
      <c r="H31" s="90"/>
      <c r="I31" s="91"/>
      <c r="J31" s="39">
        <v>91</v>
      </c>
      <c r="K31" s="45">
        <v>95</v>
      </c>
      <c r="L31" s="104">
        <v>96</v>
      </c>
      <c r="M31" s="45">
        <v>0</v>
      </c>
      <c r="N31" s="45">
        <v>0</v>
      </c>
      <c r="O31" s="45">
        <v>0</v>
      </c>
      <c r="P31" s="45">
        <v>0</v>
      </c>
      <c r="Q31" s="14">
        <f t="shared" si="0"/>
        <v>40.285714285714285</v>
      </c>
    </row>
    <row r="32" spans="2:17" x14ac:dyDescent="0.25">
      <c r="B32" s="18">
        <f t="shared" si="1"/>
        <v>24</v>
      </c>
      <c r="C32" s="74" t="s">
        <v>288</v>
      </c>
      <c r="D32" s="50" t="str">
        <f>[1]Hoja1!B107</f>
        <v>SALAZAR RAMIREZ JAIRO KALEB</v>
      </c>
      <c r="E32" s="56"/>
      <c r="F32" s="51"/>
      <c r="G32" s="51"/>
      <c r="H32" s="51"/>
      <c r="I32" s="52"/>
      <c r="J32" s="39">
        <v>86</v>
      </c>
      <c r="K32" s="45">
        <v>89</v>
      </c>
      <c r="L32" s="104">
        <v>100</v>
      </c>
      <c r="M32" s="45">
        <v>0</v>
      </c>
      <c r="N32" s="45">
        <v>0</v>
      </c>
      <c r="O32" s="45">
        <v>0</v>
      </c>
      <c r="P32" s="45">
        <v>0</v>
      </c>
      <c r="Q32" s="14">
        <f t="shared" si="0"/>
        <v>39.285714285714285</v>
      </c>
    </row>
    <row r="33" spans="2:22" x14ac:dyDescent="0.25">
      <c r="B33" s="18">
        <f t="shared" si="1"/>
        <v>25</v>
      </c>
      <c r="C33" s="74" t="s">
        <v>289</v>
      </c>
      <c r="D33" s="50" t="s">
        <v>316</v>
      </c>
      <c r="F33" s="56"/>
      <c r="G33" s="56"/>
      <c r="H33" s="56"/>
      <c r="I33" s="57"/>
      <c r="J33" s="31">
        <v>62</v>
      </c>
      <c r="K33" s="31">
        <v>55</v>
      </c>
      <c r="L33" s="31">
        <v>63</v>
      </c>
      <c r="M33" s="45">
        <v>0</v>
      </c>
      <c r="N33" s="45">
        <v>0</v>
      </c>
      <c r="O33" s="45">
        <v>0</v>
      </c>
      <c r="P33" s="45">
        <v>0</v>
      </c>
      <c r="Q33" s="14">
        <f t="shared" si="0"/>
        <v>25.714285714285715</v>
      </c>
    </row>
    <row r="34" spans="2:22" x14ac:dyDescent="0.25">
      <c r="B34" s="18">
        <f t="shared" si="1"/>
        <v>26</v>
      </c>
      <c r="C34" s="74" t="s">
        <v>290</v>
      </c>
      <c r="D34" s="55" t="str">
        <f>[1]Hoja1!B109</f>
        <v>TELONA ZETINA JOSE ENRIQUE</v>
      </c>
      <c r="E34" s="51"/>
      <c r="F34" s="51"/>
      <c r="G34" s="51"/>
      <c r="H34" s="51"/>
      <c r="I34" s="52"/>
      <c r="J34" s="31">
        <v>0</v>
      </c>
      <c r="K34" s="45">
        <v>89</v>
      </c>
      <c r="L34" s="104">
        <v>92</v>
      </c>
      <c r="M34" s="45">
        <v>0</v>
      </c>
      <c r="N34" s="45">
        <v>0</v>
      </c>
      <c r="O34" s="45">
        <v>0</v>
      </c>
      <c r="P34" s="45">
        <v>0</v>
      </c>
      <c r="Q34" s="14">
        <f t="shared" si="0"/>
        <v>25.857142857142858</v>
      </c>
      <c r="V34" s="53"/>
    </row>
    <row r="35" spans="2:22" x14ac:dyDescent="0.25">
      <c r="B35" s="18">
        <f t="shared" si="1"/>
        <v>27</v>
      </c>
      <c r="C35" s="74" t="s">
        <v>291</v>
      </c>
      <c r="D35" s="50" t="str">
        <f>[1]Hoja1!B110</f>
        <v>TEMICH TEMICH JULIETA</v>
      </c>
      <c r="E35" s="51"/>
      <c r="F35" s="53"/>
      <c r="G35" s="53"/>
      <c r="H35" s="53"/>
      <c r="I35" s="54"/>
      <c r="J35" s="39">
        <v>100</v>
      </c>
      <c r="K35" s="45">
        <v>85</v>
      </c>
      <c r="L35" s="104">
        <v>81</v>
      </c>
      <c r="M35" s="45">
        <v>0</v>
      </c>
      <c r="N35" s="45">
        <v>0</v>
      </c>
      <c r="O35" s="45">
        <v>0</v>
      </c>
      <c r="P35" s="45">
        <v>0</v>
      </c>
      <c r="Q35" s="14">
        <f t="shared" si="0"/>
        <v>38</v>
      </c>
    </row>
    <row r="36" spans="2:22" x14ac:dyDescent="0.25">
      <c r="B36" s="18">
        <f t="shared" si="1"/>
        <v>28</v>
      </c>
      <c r="C36" s="74" t="s">
        <v>292</v>
      </c>
      <c r="D36" s="60" t="str">
        <f>[1]Hoja1!B111</f>
        <v>TENORIO POLITO MARGARITA ISABEL</v>
      </c>
      <c r="E36" s="53"/>
      <c r="F36" s="51"/>
      <c r="G36" s="51"/>
      <c r="H36" s="51"/>
      <c r="I36" s="52"/>
      <c r="J36" s="31">
        <v>63</v>
      </c>
      <c r="K36" s="31">
        <v>55</v>
      </c>
      <c r="L36" s="104">
        <v>72</v>
      </c>
      <c r="M36" s="45">
        <v>0</v>
      </c>
      <c r="N36" s="45">
        <v>0</v>
      </c>
      <c r="O36" s="45">
        <v>0</v>
      </c>
      <c r="P36" s="45">
        <v>0</v>
      </c>
      <c r="Q36" s="14">
        <f t="shared" si="0"/>
        <v>27.142857142857142</v>
      </c>
    </row>
    <row r="37" spans="2:22" x14ac:dyDescent="0.25">
      <c r="B37" s="18">
        <f t="shared" si="1"/>
        <v>29</v>
      </c>
      <c r="C37" s="74" t="s">
        <v>294</v>
      </c>
      <c r="D37" s="50" t="str">
        <f>[1]Hoja1!B112</f>
        <v>TON ANTEMATE MARIA ANGELA</v>
      </c>
      <c r="E37" s="51"/>
      <c r="F37" s="51"/>
      <c r="G37" s="51"/>
      <c r="H37" s="51"/>
      <c r="I37" s="52"/>
      <c r="J37" s="31">
        <v>60</v>
      </c>
      <c r="K37" s="31">
        <v>60</v>
      </c>
      <c r="L37" s="104">
        <v>85</v>
      </c>
      <c r="M37" s="45">
        <v>0</v>
      </c>
      <c r="N37" s="45">
        <v>0</v>
      </c>
      <c r="O37" s="45">
        <v>0</v>
      </c>
      <c r="P37" s="45">
        <v>0</v>
      </c>
      <c r="Q37" s="14">
        <f t="shared" si="0"/>
        <v>29.285714285714285</v>
      </c>
    </row>
    <row r="38" spans="2:22" x14ac:dyDescent="0.25">
      <c r="B38" s="18">
        <f t="shared" si="1"/>
        <v>30</v>
      </c>
      <c r="C38" s="74" t="s">
        <v>295</v>
      </c>
      <c r="D38" s="75" t="str">
        <f>[1]Hoja1!B113</f>
        <v>TORRES ARTIGAS ITARI TATIANA</v>
      </c>
      <c r="E38" s="76"/>
      <c r="F38" s="76"/>
      <c r="G38" s="76"/>
      <c r="H38" s="76"/>
      <c r="I38" s="77"/>
      <c r="J38" s="39">
        <v>87</v>
      </c>
      <c r="K38" s="45">
        <v>95</v>
      </c>
      <c r="L38" s="104">
        <v>93</v>
      </c>
      <c r="M38" s="45">
        <v>0</v>
      </c>
      <c r="N38" s="45">
        <v>0</v>
      </c>
      <c r="O38" s="45">
        <v>0</v>
      </c>
      <c r="P38" s="45">
        <v>0</v>
      </c>
      <c r="Q38" s="14">
        <f t="shared" si="0"/>
        <v>39.285714285714285</v>
      </c>
    </row>
    <row r="39" spans="2:22" x14ac:dyDescent="0.25">
      <c r="B39" s="72">
        <f t="shared" si="1"/>
        <v>31</v>
      </c>
      <c r="C39" s="74" t="s">
        <v>297</v>
      </c>
      <c r="D39" s="75" t="str">
        <f>[1]Hoja1!B114</f>
        <v>TOTO CHIPOL AARON</v>
      </c>
      <c r="E39" s="76"/>
      <c r="F39" s="76"/>
      <c r="G39" s="76"/>
      <c r="H39" s="76"/>
      <c r="I39" s="77"/>
      <c r="J39" s="39">
        <v>33</v>
      </c>
      <c r="K39" s="73">
        <v>70</v>
      </c>
      <c r="L39" s="104">
        <v>70</v>
      </c>
      <c r="M39" s="73">
        <v>0</v>
      </c>
      <c r="N39" s="73">
        <v>0</v>
      </c>
      <c r="O39" s="73">
        <v>0</v>
      </c>
      <c r="P39" s="73">
        <v>0</v>
      </c>
      <c r="Q39" s="14">
        <f t="shared" ref="Q39:Q43" si="2">SUM(J39:P39)/7</f>
        <v>24.714285714285715</v>
      </c>
    </row>
    <row r="40" spans="2:22" x14ac:dyDescent="0.25">
      <c r="B40" s="72">
        <f t="shared" si="1"/>
        <v>32</v>
      </c>
      <c r="C40" s="74" t="s">
        <v>298</v>
      </c>
      <c r="D40" s="75" t="str">
        <f>[1]Hoja1!B115</f>
        <v>VALENTIN CHAIRES DERVIN JESTREL</v>
      </c>
      <c r="E40" s="76"/>
      <c r="F40" s="76"/>
      <c r="G40" s="76"/>
      <c r="H40" s="76"/>
      <c r="I40" s="77"/>
      <c r="J40" s="39">
        <v>81</v>
      </c>
      <c r="K40" s="73">
        <v>70</v>
      </c>
      <c r="L40" s="104">
        <v>93</v>
      </c>
      <c r="M40" s="73">
        <v>0</v>
      </c>
      <c r="N40" s="73">
        <v>0</v>
      </c>
      <c r="O40" s="73">
        <v>0</v>
      </c>
      <c r="P40" s="73">
        <v>0</v>
      </c>
      <c r="Q40" s="14">
        <f t="shared" si="2"/>
        <v>34.857142857142854</v>
      </c>
    </row>
    <row r="41" spans="2:22" x14ac:dyDescent="0.25">
      <c r="B41" s="72">
        <f t="shared" si="1"/>
        <v>33</v>
      </c>
      <c r="C41" s="74" t="s">
        <v>299</v>
      </c>
      <c r="D41" s="75" t="str">
        <f>[1]Hoja1!B116</f>
        <v>VELAZQUEZ BAXIN ERICK RAUL</v>
      </c>
      <c r="E41" s="76"/>
      <c r="F41" s="76"/>
      <c r="G41" s="76"/>
      <c r="H41" s="76"/>
      <c r="I41" s="77"/>
      <c r="J41" s="31">
        <v>10</v>
      </c>
      <c r="K41" s="31">
        <v>0</v>
      </c>
      <c r="L41" s="31">
        <v>18</v>
      </c>
      <c r="M41" s="73">
        <v>0</v>
      </c>
      <c r="N41" s="73">
        <v>0</v>
      </c>
      <c r="O41" s="73">
        <v>0</v>
      </c>
      <c r="P41" s="73">
        <v>0</v>
      </c>
      <c r="Q41" s="14">
        <f t="shared" si="2"/>
        <v>4</v>
      </c>
    </row>
    <row r="42" spans="2:22" x14ac:dyDescent="0.25">
      <c r="B42" s="72">
        <f t="shared" si="1"/>
        <v>34</v>
      </c>
      <c r="C42" s="74" t="s">
        <v>301</v>
      </c>
      <c r="D42" s="6" t="s">
        <v>200</v>
      </c>
      <c r="E42" s="6"/>
      <c r="F42" s="6"/>
      <c r="G42" s="6"/>
      <c r="H42" s="6"/>
      <c r="I42" s="6"/>
      <c r="J42" s="31">
        <v>64</v>
      </c>
      <c r="K42" s="31">
        <v>50</v>
      </c>
      <c r="L42" s="39">
        <v>70</v>
      </c>
      <c r="M42" s="73">
        <v>0</v>
      </c>
      <c r="N42" s="73">
        <v>0</v>
      </c>
      <c r="O42" s="73">
        <v>0</v>
      </c>
      <c r="P42" s="73">
        <v>0</v>
      </c>
      <c r="Q42" s="14">
        <f t="shared" si="2"/>
        <v>26.285714285714285</v>
      </c>
    </row>
    <row r="43" spans="2:22" x14ac:dyDescent="0.25">
      <c r="B43" s="72">
        <f t="shared" si="1"/>
        <v>35</v>
      </c>
      <c r="C43" s="74" t="s">
        <v>300</v>
      </c>
      <c r="D43" s="114" t="str">
        <f>[1]Hoja1!B118</f>
        <v>XOLO LOPEZ ITZEL MARIAM</v>
      </c>
      <c r="E43" s="115"/>
      <c r="F43" s="115"/>
      <c r="G43" s="115"/>
      <c r="H43" s="115"/>
      <c r="I43" s="116"/>
      <c r="J43" s="31">
        <v>64</v>
      </c>
      <c r="K43" s="31">
        <v>0</v>
      </c>
      <c r="L43" s="104">
        <v>70</v>
      </c>
      <c r="M43" s="73">
        <v>0</v>
      </c>
      <c r="N43" s="73">
        <v>0</v>
      </c>
      <c r="O43" s="73">
        <v>0</v>
      </c>
      <c r="P43" s="73">
        <v>0</v>
      </c>
      <c r="Q43" s="14">
        <f t="shared" si="2"/>
        <v>19.142857142857142</v>
      </c>
    </row>
    <row r="44" spans="2:22" x14ac:dyDescent="0.25">
      <c r="B44" s="18"/>
      <c r="C44" s="18"/>
      <c r="D44" s="106"/>
      <c r="E44" s="106"/>
      <c r="F44" s="106"/>
      <c r="G44" s="106"/>
      <c r="H44" s="106"/>
      <c r="I44" s="106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106"/>
      <c r="E45" s="106"/>
      <c r="F45" s="106"/>
      <c r="G45" s="106"/>
      <c r="H45" s="106"/>
      <c r="I45" s="106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106"/>
      <c r="E46" s="106"/>
      <c r="F46" s="106"/>
      <c r="G46" s="106"/>
      <c r="H46" s="106"/>
      <c r="I46" s="106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106"/>
      <c r="E47" s="106"/>
      <c r="F47" s="106"/>
      <c r="G47" s="106"/>
      <c r="H47" s="106"/>
      <c r="I47" s="106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106"/>
      <c r="E48" s="106"/>
      <c r="F48" s="106"/>
      <c r="G48" s="106"/>
      <c r="H48" s="106"/>
      <c r="I48" s="106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106"/>
      <c r="E49" s="106"/>
      <c r="F49" s="106"/>
      <c r="G49" s="106"/>
      <c r="H49" s="106"/>
      <c r="I49" s="106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106"/>
      <c r="E50" s="106"/>
      <c r="F50" s="106"/>
      <c r="G50" s="106"/>
      <c r="H50" s="106"/>
      <c r="I50" s="106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106"/>
      <c r="E51" s="106"/>
      <c r="F51" s="106"/>
      <c r="G51" s="106"/>
      <c r="H51" s="106"/>
      <c r="I51" s="106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106"/>
      <c r="E52" s="106"/>
      <c r="F52" s="106"/>
      <c r="G52" s="106"/>
      <c r="H52" s="106"/>
      <c r="I52" s="106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107"/>
      <c r="E53" s="108"/>
      <c r="F53" s="108"/>
      <c r="G53" s="108"/>
      <c r="H53" s="108"/>
      <c r="I53" s="10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105"/>
      <c r="D54" s="105"/>
      <c r="E54" s="17"/>
      <c r="H54" s="123" t="s">
        <v>19</v>
      </c>
      <c r="I54" s="123"/>
      <c r="J54" s="23">
        <f>COUNTIF(J9:J53,"&gt;=70")</f>
        <v>16</v>
      </c>
      <c r="K54" s="23">
        <f t="shared" ref="K54:P54" si="3">COUNTIF(K9:K53,"&gt;=70")</f>
        <v>17</v>
      </c>
      <c r="L54" s="23">
        <f t="shared" si="3"/>
        <v>27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105"/>
      <c r="D55" s="105"/>
      <c r="E55" s="21"/>
      <c r="H55" s="124" t="s">
        <v>20</v>
      </c>
      <c r="I55" s="124"/>
      <c r="J55" s="24">
        <f>COUNTIF(J9:J53,"&lt;70")</f>
        <v>19</v>
      </c>
      <c r="K55" s="24">
        <f t="shared" ref="K55:Q55" si="5">COUNTIF(K9:K53,"&lt;70")</f>
        <v>18</v>
      </c>
      <c r="L55" s="24">
        <f t="shared" si="5"/>
        <v>8</v>
      </c>
      <c r="M55" s="24">
        <f t="shared" si="5"/>
        <v>35</v>
      </c>
      <c r="N55" s="24">
        <f t="shared" si="5"/>
        <v>35</v>
      </c>
      <c r="O55" s="24">
        <f t="shared" si="5"/>
        <v>35</v>
      </c>
      <c r="P55" s="24">
        <f t="shared" si="5"/>
        <v>35</v>
      </c>
      <c r="Q55" s="24">
        <f t="shared" si="5"/>
        <v>35</v>
      </c>
    </row>
    <row r="56" spans="2:17" x14ac:dyDescent="0.25">
      <c r="C56" s="105"/>
      <c r="D56" s="105"/>
      <c r="E56" s="105"/>
      <c r="H56" s="124" t="s">
        <v>21</v>
      </c>
      <c r="I56" s="124"/>
      <c r="J56" s="24">
        <f>COUNT(J9:J53)</f>
        <v>35</v>
      </c>
      <c r="K56" s="24">
        <f t="shared" ref="K56:Q56" si="6">COUNT(K9:K53)</f>
        <v>35</v>
      </c>
      <c r="L56" s="24">
        <f t="shared" si="6"/>
        <v>35</v>
      </c>
      <c r="M56" s="24">
        <f t="shared" si="6"/>
        <v>35</v>
      </c>
      <c r="N56" s="24">
        <f t="shared" si="6"/>
        <v>35</v>
      </c>
      <c r="O56" s="24">
        <f t="shared" si="6"/>
        <v>35</v>
      </c>
      <c r="P56" s="24">
        <f t="shared" si="6"/>
        <v>35</v>
      </c>
      <c r="Q56" s="24">
        <f t="shared" si="6"/>
        <v>35</v>
      </c>
    </row>
    <row r="57" spans="2:17" x14ac:dyDescent="0.25">
      <c r="C57" s="105"/>
      <c r="D57" s="105"/>
      <c r="E57" s="17"/>
      <c r="F57" s="12"/>
      <c r="H57" s="125" t="s">
        <v>16</v>
      </c>
      <c r="I57" s="125"/>
      <c r="J57" s="25">
        <f>J54/J56</f>
        <v>0.45714285714285713</v>
      </c>
      <c r="K57" s="26">
        <f t="shared" ref="K57:Q57" si="7">K54/K56</f>
        <v>0.48571428571428571</v>
      </c>
      <c r="L57" s="26">
        <f t="shared" si="7"/>
        <v>0.77142857142857146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105"/>
      <c r="D58" s="105"/>
      <c r="E58" s="17"/>
      <c r="F58" s="12"/>
      <c r="H58" s="125" t="s">
        <v>17</v>
      </c>
      <c r="I58" s="125"/>
      <c r="J58" s="25">
        <f>J55/J56</f>
        <v>0.54285714285714282</v>
      </c>
      <c r="K58" s="25">
        <f t="shared" ref="K58:Q58" si="8">K55/K56</f>
        <v>0.51428571428571423</v>
      </c>
      <c r="L58" s="26">
        <f t="shared" si="8"/>
        <v>0.22857142857142856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105"/>
      <c r="D59" s="10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26"/>
      <c r="K61" s="126"/>
      <c r="L61" s="126"/>
      <c r="M61" s="126"/>
      <c r="N61" s="126"/>
      <c r="O61" s="126"/>
      <c r="P61" s="126"/>
    </row>
    <row r="62" spans="2:17" x14ac:dyDescent="0.25">
      <c r="J62" s="120" t="s">
        <v>18</v>
      </c>
      <c r="K62" s="120"/>
      <c r="L62" s="120"/>
      <c r="M62" s="120"/>
      <c r="N62" s="120"/>
      <c r="O62" s="120"/>
      <c r="P62" s="120"/>
    </row>
  </sheetData>
  <mergeCells count="33">
    <mergeCell ref="K6:P6"/>
    <mergeCell ref="D8:I8"/>
    <mergeCell ref="B2:P2"/>
    <mergeCell ref="C3:P3"/>
    <mergeCell ref="D4:G4"/>
    <mergeCell ref="J4:K4"/>
    <mergeCell ref="N4:O4"/>
    <mergeCell ref="D6:G6"/>
    <mergeCell ref="I6:J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47:I47"/>
    <mergeCell ref="D48:I48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N49" sqref="N4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0" t="s">
        <v>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2"/>
      <c r="R2" s="2"/>
    </row>
    <row r="3" spans="2:18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20"/>
      <c r="R3" s="20"/>
    </row>
    <row r="4" spans="2:18" x14ac:dyDescent="0.25">
      <c r="C4" t="s">
        <v>0</v>
      </c>
      <c r="D4" s="127" t="s">
        <v>163</v>
      </c>
      <c r="E4" s="127"/>
      <c r="F4" s="127"/>
      <c r="G4" s="127"/>
      <c r="I4" t="s">
        <v>1</v>
      </c>
      <c r="J4" s="117" t="s">
        <v>167</v>
      </c>
      <c r="K4" s="117"/>
      <c r="M4" t="s">
        <v>2</v>
      </c>
      <c r="N4" s="118">
        <v>45720</v>
      </c>
      <c r="O4" s="11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17" t="s">
        <v>162</v>
      </c>
      <c r="E6" s="117"/>
      <c r="F6" s="117"/>
      <c r="G6" s="117"/>
      <c r="I6" s="121" t="s">
        <v>22</v>
      </c>
      <c r="J6" s="121"/>
      <c r="K6" s="128" t="s">
        <v>24</v>
      </c>
      <c r="L6" s="128"/>
      <c r="M6" s="128"/>
      <c r="N6" s="128"/>
      <c r="O6" s="128"/>
      <c r="P6" s="1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19" t="s">
        <v>5</v>
      </c>
      <c r="E8" s="119"/>
      <c r="F8" s="129"/>
      <c r="G8" s="129"/>
      <c r="H8" s="129"/>
      <c r="I8" s="11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74" t="s">
        <v>302</v>
      </c>
      <c r="D9" s="9" t="s">
        <v>169</v>
      </c>
      <c r="E9" s="9"/>
      <c r="F9" s="61"/>
      <c r="G9" s="65"/>
      <c r="H9" s="65"/>
      <c r="I9" s="30"/>
      <c r="J9" s="39">
        <v>82</v>
      </c>
      <c r="K9" s="31">
        <v>62</v>
      </c>
      <c r="L9" s="104">
        <v>70</v>
      </c>
      <c r="M9" s="73">
        <v>0</v>
      </c>
      <c r="N9" s="73">
        <v>0</v>
      </c>
      <c r="O9" s="73">
        <v>0</v>
      </c>
      <c r="P9" s="73">
        <v>0</v>
      </c>
      <c r="Q9" s="14">
        <f>SUM(J9:P9)/7</f>
        <v>30.571428571428573</v>
      </c>
    </row>
    <row r="10" spans="2:18" x14ac:dyDescent="0.25">
      <c r="B10" s="18">
        <f>B9+1</f>
        <v>2</v>
      </c>
      <c r="C10" s="74" t="s">
        <v>303</v>
      </c>
      <c r="D10" s="49" t="s">
        <v>170</v>
      </c>
      <c r="E10" s="49"/>
      <c r="F10" s="55"/>
      <c r="G10" s="51"/>
      <c r="H10" s="51"/>
      <c r="I10" s="82"/>
      <c r="J10" s="39">
        <v>71</v>
      </c>
      <c r="K10" s="31">
        <v>46</v>
      </c>
      <c r="L10" s="104">
        <v>78</v>
      </c>
      <c r="M10" s="73">
        <v>0</v>
      </c>
      <c r="N10" s="73">
        <v>0</v>
      </c>
      <c r="O10" s="73">
        <v>0</v>
      </c>
      <c r="P10" s="73">
        <v>0</v>
      </c>
      <c r="Q10" s="14">
        <f t="shared" ref="Q10:Q41" si="0">SUM(J10:P10)/7</f>
        <v>27.857142857142858</v>
      </c>
    </row>
    <row r="11" spans="2:18" x14ac:dyDescent="0.25">
      <c r="B11" s="18">
        <f t="shared" ref="B11:B41" si="1">B10+1</f>
        <v>3</v>
      </c>
      <c r="C11" s="74" t="s">
        <v>253</v>
      </c>
      <c r="D11" s="49" t="s">
        <v>171</v>
      </c>
      <c r="E11" s="49"/>
      <c r="F11" s="50"/>
      <c r="G11" s="51"/>
      <c r="H11" s="51"/>
      <c r="I11" s="82"/>
      <c r="J11" s="31">
        <v>48</v>
      </c>
      <c r="K11" s="73">
        <v>71</v>
      </c>
      <c r="L11" s="31">
        <v>66</v>
      </c>
      <c r="M11" s="73">
        <v>0</v>
      </c>
      <c r="N11" s="73">
        <v>0</v>
      </c>
      <c r="O11" s="73">
        <v>0</v>
      </c>
      <c r="P11" s="73">
        <v>0</v>
      </c>
      <c r="Q11" s="14">
        <f t="shared" si="0"/>
        <v>26.428571428571427</v>
      </c>
    </row>
    <row r="12" spans="2:18" x14ac:dyDescent="0.25">
      <c r="B12" s="18">
        <f t="shared" si="1"/>
        <v>4</v>
      </c>
      <c r="C12" s="74" t="s">
        <v>254</v>
      </c>
      <c r="D12" s="50" t="s">
        <v>172</v>
      </c>
      <c r="E12" s="51"/>
      <c r="F12" s="51"/>
      <c r="G12" s="51"/>
      <c r="H12" s="51"/>
      <c r="I12" s="82"/>
      <c r="J12" s="39">
        <v>95</v>
      </c>
      <c r="K12" s="73">
        <v>83</v>
      </c>
      <c r="L12" s="104">
        <v>85</v>
      </c>
      <c r="M12" s="73">
        <v>0</v>
      </c>
      <c r="N12" s="73">
        <v>0</v>
      </c>
      <c r="O12" s="73">
        <v>0</v>
      </c>
      <c r="P12" s="73">
        <v>0</v>
      </c>
      <c r="Q12" s="14">
        <f t="shared" si="0"/>
        <v>37.571428571428569</v>
      </c>
    </row>
    <row r="13" spans="2:18" x14ac:dyDescent="0.25">
      <c r="B13" s="18">
        <f t="shared" si="1"/>
        <v>5</v>
      </c>
      <c r="C13" s="74" t="s">
        <v>256</v>
      </c>
      <c r="D13" s="53" t="s">
        <v>202</v>
      </c>
      <c r="E13" s="6"/>
      <c r="F13" s="6"/>
      <c r="G13" s="6"/>
      <c r="H13" s="6"/>
      <c r="J13" s="39">
        <v>84</v>
      </c>
      <c r="K13" s="73">
        <v>83</v>
      </c>
      <c r="L13" s="31">
        <v>54</v>
      </c>
      <c r="M13" s="73">
        <v>0</v>
      </c>
      <c r="N13" s="73">
        <v>0</v>
      </c>
      <c r="O13" s="73">
        <v>0</v>
      </c>
      <c r="P13" s="73">
        <v>0</v>
      </c>
      <c r="Q13" s="14">
        <f t="shared" si="0"/>
        <v>31.571428571428573</v>
      </c>
    </row>
    <row r="14" spans="2:18" x14ac:dyDescent="0.25">
      <c r="B14" s="18">
        <f t="shared" si="1"/>
        <v>6</v>
      </c>
      <c r="C14" s="74" t="s">
        <v>259</v>
      </c>
      <c r="D14" s="49" t="s">
        <v>173</v>
      </c>
      <c r="E14" s="49"/>
      <c r="F14" s="50"/>
      <c r="G14" s="51"/>
      <c r="H14" s="51"/>
      <c r="I14" s="82"/>
      <c r="J14" s="31">
        <v>56</v>
      </c>
      <c r="K14" s="31">
        <v>42</v>
      </c>
      <c r="L14" s="31">
        <v>62</v>
      </c>
      <c r="M14" s="73">
        <v>0</v>
      </c>
      <c r="N14" s="73">
        <v>0</v>
      </c>
      <c r="O14" s="73">
        <v>0</v>
      </c>
      <c r="P14" s="73">
        <v>0</v>
      </c>
      <c r="Q14" s="14">
        <f t="shared" si="0"/>
        <v>22.857142857142858</v>
      </c>
    </row>
    <row r="15" spans="2:18" x14ac:dyDescent="0.25">
      <c r="B15" s="18">
        <f t="shared" si="1"/>
        <v>7</v>
      </c>
      <c r="C15" s="74" t="s">
        <v>260</v>
      </c>
      <c r="D15" s="49" t="s">
        <v>174</v>
      </c>
      <c r="E15" s="49"/>
      <c r="F15" s="50"/>
      <c r="G15" s="51"/>
      <c r="H15" s="51"/>
      <c r="I15" s="82"/>
      <c r="J15" s="31">
        <v>38</v>
      </c>
      <c r="K15" s="31">
        <v>48</v>
      </c>
      <c r="L15" s="31">
        <v>30</v>
      </c>
      <c r="M15" s="73">
        <v>0</v>
      </c>
      <c r="N15" s="73">
        <v>0</v>
      </c>
      <c r="O15" s="73">
        <v>0</v>
      </c>
      <c r="P15" s="73">
        <v>0</v>
      </c>
      <c r="Q15" s="14">
        <f t="shared" si="0"/>
        <v>16.571428571428573</v>
      </c>
    </row>
    <row r="16" spans="2:18" x14ac:dyDescent="0.25">
      <c r="B16" s="18">
        <f t="shared" si="1"/>
        <v>8</v>
      </c>
      <c r="C16" s="74" t="s">
        <v>304</v>
      </c>
      <c r="D16" s="92" t="s">
        <v>175</v>
      </c>
      <c r="E16" s="92"/>
      <c r="F16" s="60"/>
      <c r="G16" s="51"/>
      <c r="H16" s="51"/>
      <c r="I16" s="83"/>
      <c r="J16" s="39">
        <v>74</v>
      </c>
      <c r="K16" s="31">
        <v>46</v>
      </c>
      <c r="L16" s="104">
        <v>76</v>
      </c>
      <c r="M16" s="73">
        <v>0</v>
      </c>
      <c r="N16" s="73">
        <v>0</v>
      </c>
      <c r="O16" s="73">
        <v>0</v>
      </c>
      <c r="P16" s="73">
        <v>0</v>
      </c>
      <c r="Q16" s="14">
        <f t="shared" si="0"/>
        <v>28</v>
      </c>
    </row>
    <row r="17" spans="2:17" x14ac:dyDescent="0.25">
      <c r="B17" s="18">
        <f t="shared" si="1"/>
        <v>9</v>
      </c>
      <c r="C17" s="74" t="s">
        <v>262</v>
      </c>
      <c r="D17" s="49" t="s">
        <v>176</v>
      </c>
      <c r="E17" s="49"/>
      <c r="F17" s="50"/>
      <c r="G17" s="51"/>
      <c r="H17" s="51"/>
      <c r="I17" s="82"/>
      <c r="J17" s="39">
        <v>86</v>
      </c>
      <c r="K17" s="73">
        <v>83</v>
      </c>
      <c r="L17" s="31">
        <v>62</v>
      </c>
      <c r="M17" s="73">
        <v>0</v>
      </c>
      <c r="N17" s="73">
        <v>0</v>
      </c>
      <c r="O17" s="73">
        <v>0</v>
      </c>
      <c r="P17" s="73">
        <v>0</v>
      </c>
      <c r="Q17" s="14">
        <f t="shared" si="0"/>
        <v>33</v>
      </c>
    </row>
    <row r="18" spans="2:17" x14ac:dyDescent="0.25">
      <c r="B18" s="18">
        <f t="shared" si="1"/>
        <v>10</v>
      </c>
      <c r="C18" s="74" t="s">
        <v>305</v>
      </c>
      <c r="D18" s="9" t="s">
        <v>177</v>
      </c>
      <c r="E18" s="9"/>
      <c r="F18" s="61"/>
      <c r="G18" s="65"/>
      <c r="H18" s="65"/>
      <c r="I18" s="30"/>
      <c r="J18" s="39">
        <v>80</v>
      </c>
      <c r="K18" s="31">
        <v>65</v>
      </c>
      <c r="L18" s="104">
        <v>76</v>
      </c>
      <c r="M18" s="73">
        <v>0</v>
      </c>
      <c r="N18" s="73">
        <v>0</v>
      </c>
      <c r="O18" s="73">
        <v>0</v>
      </c>
      <c r="P18" s="73">
        <v>0</v>
      </c>
      <c r="Q18" s="14">
        <f t="shared" si="0"/>
        <v>31.571428571428573</v>
      </c>
    </row>
    <row r="19" spans="2:17" x14ac:dyDescent="0.25">
      <c r="B19" s="18">
        <f t="shared" si="1"/>
        <v>11</v>
      </c>
      <c r="C19" s="74" t="s">
        <v>263</v>
      </c>
      <c r="D19" s="49" t="s">
        <v>178</v>
      </c>
      <c r="E19" s="49"/>
      <c r="F19" s="50"/>
      <c r="G19" s="51"/>
      <c r="H19" s="51"/>
      <c r="I19" s="82"/>
      <c r="J19" s="39">
        <v>86</v>
      </c>
      <c r="K19" s="31">
        <v>55</v>
      </c>
      <c r="L19" s="31">
        <v>58</v>
      </c>
      <c r="M19" s="73">
        <v>0</v>
      </c>
      <c r="N19" s="73">
        <v>0</v>
      </c>
      <c r="O19" s="73">
        <v>0</v>
      </c>
      <c r="P19" s="73">
        <v>0</v>
      </c>
      <c r="Q19" s="14">
        <f t="shared" si="0"/>
        <v>28.428571428571427</v>
      </c>
    </row>
    <row r="20" spans="2:17" x14ac:dyDescent="0.25">
      <c r="B20" s="18">
        <f t="shared" si="1"/>
        <v>12</v>
      </c>
      <c r="C20" s="74" t="s">
        <v>265</v>
      </c>
      <c r="D20" s="92" t="s">
        <v>179</v>
      </c>
      <c r="E20" s="92"/>
      <c r="F20" s="60"/>
      <c r="G20" s="51"/>
      <c r="H20" s="51"/>
      <c r="I20" s="83"/>
      <c r="J20" s="31">
        <v>60</v>
      </c>
      <c r="K20" s="31">
        <v>53</v>
      </c>
      <c r="L20" s="31">
        <v>32</v>
      </c>
      <c r="M20" s="73">
        <v>0</v>
      </c>
      <c r="N20" s="73">
        <v>0</v>
      </c>
      <c r="O20" s="73">
        <v>0</v>
      </c>
      <c r="P20" s="73">
        <v>0</v>
      </c>
      <c r="Q20" s="14">
        <f t="shared" si="0"/>
        <v>20.714285714285715</v>
      </c>
    </row>
    <row r="21" spans="2:17" x14ac:dyDescent="0.25">
      <c r="B21" s="18">
        <f t="shared" si="1"/>
        <v>13</v>
      </c>
      <c r="C21" s="74" t="s">
        <v>267</v>
      </c>
      <c r="D21" s="49" t="s">
        <v>180</v>
      </c>
      <c r="E21" s="49"/>
      <c r="F21" s="50"/>
      <c r="G21" s="51"/>
      <c r="H21" s="51"/>
      <c r="I21" s="82"/>
      <c r="J21" s="39">
        <v>86</v>
      </c>
      <c r="K21" s="73">
        <v>72</v>
      </c>
      <c r="L21" s="104">
        <v>70</v>
      </c>
      <c r="M21" s="73">
        <v>0</v>
      </c>
      <c r="N21" s="73">
        <v>0</v>
      </c>
      <c r="O21" s="73">
        <v>0</v>
      </c>
      <c r="P21" s="73">
        <v>0</v>
      </c>
      <c r="Q21" s="14">
        <f t="shared" si="0"/>
        <v>32.571428571428569</v>
      </c>
    </row>
    <row r="22" spans="2:17" x14ac:dyDescent="0.25">
      <c r="B22" s="18">
        <f t="shared" si="1"/>
        <v>14</v>
      </c>
      <c r="C22" s="74" t="s">
        <v>269</v>
      </c>
      <c r="D22" s="49" t="s">
        <v>181</v>
      </c>
      <c r="E22" s="49"/>
      <c r="F22" s="50"/>
      <c r="G22" s="51"/>
      <c r="H22" s="51"/>
      <c r="I22" s="82"/>
      <c r="J22" s="39">
        <v>100</v>
      </c>
      <c r="K22" s="73">
        <v>90</v>
      </c>
      <c r="L22" s="104">
        <v>77</v>
      </c>
      <c r="M22" s="73">
        <v>0</v>
      </c>
      <c r="N22" s="73">
        <v>0</v>
      </c>
      <c r="O22" s="73">
        <v>0</v>
      </c>
      <c r="P22" s="73">
        <v>0</v>
      </c>
      <c r="Q22" s="14">
        <f t="shared" si="0"/>
        <v>38.142857142857146</v>
      </c>
    </row>
    <row r="23" spans="2:17" x14ac:dyDescent="0.25">
      <c r="B23" s="18">
        <f t="shared" si="1"/>
        <v>15</v>
      </c>
      <c r="C23" s="74" t="s">
        <v>270</v>
      </c>
      <c r="D23" s="92" t="s">
        <v>182</v>
      </c>
      <c r="E23" s="92"/>
      <c r="F23" s="60"/>
      <c r="G23" s="51"/>
      <c r="H23" s="51"/>
      <c r="I23" s="83"/>
      <c r="J23" s="39">
        <v>93</v>
      </c>
      <c r="K23" s="73">
        <v>79</v>
      </c>
      <c r="L23" s="104">
        <v>78</v>
      </c>
      <c r="M23" s="73">
        <v>0</v>
      </c>
      <c r="N23" s="73">
        <v>0</v>
      </c>
      <c r="O23" s="73">
        <v>0</v>
      </c>
      <c r="P23" s="73">
        <v>0</v>
      </c>
      <c r="Q23" s="14">
        <f t="shared" si="0"/>
        <v>35.714285714285715</v>
      </c>
    </row>
    <row r="24" spans="2:17" x14ac:dyDescent="0.25">
      <c r="B24" s="18">
        <f t="shared" si="1"/>
        <v>16</v>
      </c>
      <c r="C24" s="74" t="s">
        <v>271</v>
      </c>
      <c r="D24" s="49" t="s">
        <v>183</v>
      </c>
      <c r="E24" s="49"/>
      <c r="F24" s="50"/>
      <c r="G24" s="51"/>
      <c r="H24" s="51"/>
      <c r="I24" s="82"/>
      <c r="J24" s="39">
        <v>100</v>
      </c>
      <c r="K24" s="73">
        <v>93</v>
      </c>
      <c r="L24" s="104">
        <v>93</v>
      </c>
      <c r="M24" s="73">
        <v>0</v>
      </c>
      <c r="N24" s="73">
        <v>0</v>
      </c>
      <c r="O24" s="73">
        <v>0</v>
      </c>
      <c r="P24" s="73">
        <v>0</v>
      </c>
      <c r="Q24" s="14">
        <f t="shared" si="0"/>
        <v>40.857142857142854</v>
      </c>
    </row>
    <row r="25" spans="2:17" x14ac:dyDescent="0.25">
      <c r="B25" s="18">
        <f t="shared" si="1"/>
        <v>17</v>
      </c>
      <c r="C25" s="74" t="s">
        <v>274</v>
      </c>
      <c r="D25" s="49" t="s">
        <v>184</v>
      </c>
      <c r="E25" s="49"/>
      <c r="F25" s="50"/>
      <c r="G25" s="51"/>
      <c r="H25" s="51"/>
      <c r="I25" s="82"/>
      <c r="J25" s="31">
        <v>50</v>
      </c>
      <c r="K25" s="31">
        <v>52</v>
      </c>
      <c r="L25" s="104">
        <v>70</v>
      </c>
      <c r="M25" s="73">
        <v>0</v>
      </c>
      <c r="N25" s="73">
        <v>0</v>
      </c>
      <c r="O25" s="73">
        <v>0</v>
      </c>
      <c r="P25" s="73">
        <v>0</v>
      </c>
      <c r="Q25" s="14">
        <f t="shared" si="0"/>
        <v>24.571428571428573</v>
      </c>
    </row>
    <row r="26" spans="2:17" x14ac:dyDescent="0.25">
      <c r="B26" s="18">
        <f t="shared" si="1"/>
        <v>18</v>
      </c>
      <c r="C26" s="74" t="s">
        <v>272</v>
      </c>
      <c r="D26" s="49" t="s">
        <v>185</v>
      </c>
      <c r="E26" s="49"/>
      <c r="F26" s="50"/>
      <c r="G26" s="51"/>
      <c r="H26" s="51"/>
      <c r="I26" s="82"/>
      <c r="J26" s="39">
        <v>96</v>
      </c>
      <c r="K26" s="73">
        <v>72</v>
      </c>
      <c r="L26" s="104">
        <v>70</v>
      </c>
      <c r="M26" s="73">
        <v>0</v>
      </c>
      <c r="N26" s="73">
        <v>0</v>
      </c>
      <c r="O26" s="73">
        <v>0</v>
      </c>
      <c r="P26" s="73">
        <v>0</v>
      </c>
      <c r="Q26" s="14">
        <f t="shared" si="0"/>
        <v>34</v>
      </c>
    </row>
    <row r="27" spans="2:17" x14ac:dyDescent="0.25">
      <c r="B27" s="18">
        <f t="shared" si="1"/>
        <v>19</v>
      </c>
      <c r="C27" s="74" t="s">
        <v>306</v>
      </c>
      <c r="D27" s="92" t="s">
        <v>186</v>
      </c>
      <c r="E27" s="92"/>
      <c r="F27" s="60"/>
      <c r="G27" s="51"/>
      <c r="H27" s="51"/>
      <c r="I27" s="83"/>
      <c r="J27" s="31">
        <v>38</v>
      </c>
      <c r="K27" s="31">
        <v>65</v>
      </c>
      <c r="L27" s="31">
        <v>58</v>
      </c>
      <c r="M27" s="73">
        <v>0</v>
      </c>
      <c r="N27" s="73">
        <v>0</v>
      </c>
      <c r="O27" s="73">
        <v>0</v>
      </c>
      <c r="P27" s="73">
        <v>0</v>
      </c>
      <c r="Q27" s="14">
        <f t="shared" si="0"/>
        <v>23</v>
      </c>
    </row>
    <row r="28" spans="2:17" x14ac:dyDescent="0.25">
      <c r="B28" s="18">
        <f t="shared" si="1"/>
        <v>20</v>
      </c>
      <c r="C28" s="74" t="s">
        <v>273</v>
      </c>
      <c r="D28" s="49" t="s">
        <v>187</v>
      </c>
      <c r="E28" s="49"/>
      <c r="F28" s="50"/>
      <c r="G28" s="51"/>
      <c r="H28" s="51"/>
      <c r="I28" s="82"/>
      <c r="J28" s="31">
        <v>48</v>
      </c>
      <c r="K28" s="31">
        <v>42</v>
      </c>
      <c r="L28" s="31">
        <v>64</v>
      </c>
      <c r="M28" s="73">
        <v>0</v>
      </c>
      <c r="N28" s="73">
        <v>0</v>
      </c>
      <c r="O28" s="73">
        <v>0</v>
      </c>
      <c r="P28" s="73">
        <v>0</v>
      </c>
      <c r="Q28" s="14">
        <f t="shared" si="0"/>
        <v>22</v>
      </c>
    </row>
    <row r="29" spans="2:17" x14ac:dyDescent="0.25">
      <c r="B29" s="18">
        <f t="shared" si="1"/>
        <v>21</v>
      </c>
      <c r="C29" s="74" t="s">
        <v>307</v>
      </c>
      <c r="D29" s="49" t="s">
        <v>188</v>
      </c>
      <c r="E29" s="49"/>
      <c r="F29" s="50"/>
      <c r="G29" s="51"/>
      <c r="H29" s="51"/>
      <c r="I29" s="82"/>
      <c r="J29" s="39">
        <v>91</v>
      </c>
      <c r="K29" s="73">
        <v>100</v>
      </c>
      <c r="L29" s="104">
        <v>85</v>
      </c>
      <c r="M29" s="73">
        <v>0</v>
      </c>
      <c r="N29" s="73">
        <v>0</v>
      </c>
      <c r="O29" s="73">
        <v>0</v>
      </c>
      <c r="P29" s="73">
        <v>0</v>
      </c>
      <c r="Q29" s="14">
        <f t="shared" si="0"/>
        <v>39.428571428571431</v>
      </c>
    </row>
    <row r="30" spans="2:17" x14ac:dyDescent="0.25">
      <c r="B30" s="18">
        <f t="shared" si="1"/>
        <v>22</v>
      </c>
      <c r="C30" s="74" t="s">
        <v>276</v>
      </c>
      <c r="D30" s="49" t="s">
        <v>189</v>
      </c>
      <c r="E30" s="49"/>
      <c r="F30" s="50"/>
      <c r="G30" s="51"/>
      <c r="H30" s="51"/>
      <c r="I30" s="82"/>
      <c r="J30" s="39">
        <v>97</v>
      </c>
      <c r="K30" s="73">
        <v>84</v>
      </c>
      <c r="L30" s="104">
        <v>78</v>
      </c>
      <c r="M30" s="73">
        <v>0</v>
      </c>
      <c r="N30" s="73">
        <v>0</v>
      </c>
      <c r="O30" s="73">
        <v>0</v>
      </c>
      <c r="P30" s="73">
        <v>0</v>
      </c>
      <c r="Q30" s="14">
        <f t="shared" si="0"/>
        <v>37</v>
      </c>
    </row>
    <row r="31" spans="2:17" x14ac:dyDescent="0.25">
      <c r="B31" s="18">
        <f t="shared" si="1"/>
        <v>23</v>
      </c>
      <c r="C31" s="74" t="s">
        <v>277</v>
      </c>
      <c r="D31" s="49" t="s">
        <v>190</v>
      </c>
      <c r="E31" s="49"/>
      <c r="F31" s="50"/>
      <c r="G31" s="51"/>
      <c r="H31" s="51"/>
      <c r="I31" s="82"/>
      <c r="J31" s="39">
        <v>76</v>
      </c>
      <c r="K31" s="73">
        <v>78</v>
      </c>
      <c r="L31" s="104">
        <v>77</v>
      </c>
      <c r="M31" s="73">
        <v>0</v>
      </c>
      <c r="N31" s="73">
        <v>0</v>
      </c>
      <c r="O31" s="73">
        <v>0</v>
      </c>
      <c r="P31" s="73">
        <v>0</v>
      </c>
      <c r="Q31" s="14">
        <f t="shared" si="0"/>
        <v>33</v>
      </c>
    </row>
    <row r="32" spans="2:17" x14ac:dyDescent="0.25">
      <c r="B32" s="18">
        <f t="shared" si="1"/>
        <v>24</v>
      </c>
      <c r="C32" s="74" t="s">
        <v>308</v>
      </c>
      <c r="D32" s="49" t="s">
        <v>191</v>
      </c>
      <c r="E32" s="49"/>
      <c r="F32" s="50"/>
      <c r="G32" s="51"/>
      <c r="H32" s="51"/>
      <c r="I32" s="82"/>
      <c r="J32" s="39">
        <v>78</v>
      </c>
      <c r="K32" s="31">
        <v>62</v>
      </c>
      <c r="L32" s="104">
        <v>70</v>
      </c>
      <c r="M32" s="73">
        <v>0</v>
      </c>
      <c r="N32" s="73">
        <v>0</v>
      </c>
      <c r="O32" s="73">
        <v>0</v>
      </c>
      <c r="P32" s="73">
        <v>0</v>
      </c>
      <c r="Q32" s="14">
        <f t="shared" si="0"/>
        <v>30</v>
      </c>
    </row>
    <row r="33" spans="2:17" x14ac:dyDescent="0.25">
      <c r="B33" s="18">
        <f t="shared" si="1"/>
        <v>25</v>
      </c>
      <c r="C33" s="74" t="s">
        <v>309</v>
      </c>
      <c r="D33" s="49" t="s">
        <v>192</v>
      </c>
      <c r="E33" s="49"/>
      <c r="F33" s="50"/>
      <c r="G33" s="51"/>
      <c r="H33" s="51"/>
      <c r="I33" s="82"/>
      <c r="J33" s="39">
        <v>70</v>
      </c>
      <c r="K33" s="73">
        <v>95</v>
      </c>
      <c r="L33" s="31">
        <v>58</v>
      </c>
      <c r="M33" s="73">
        <v>0</v>
      </c>
      <c r="N33" s="73">
        <v>0</v>
      </c>
      <c r="O33" s="73">
        <v>0</v>
      </c>
      <c r="P33" s="73">
        <v>0</v>
      </c>
      <c r="Q33" s="14">
        <f t="shared" si="0"/>
        <v>31.857142857142858</v>
      </c>
    </row>
    <row r="34" spans="2:17" x14ac:dyDescent="0.25">
      <c r="B34" s="18">
        <f t="shared" si="1"/>
        <v>26</v>
      </c>
      <c r="C34" s="74" t="s">
        <v>310</v>
      </c>
      <c r="D34" s="49" t="s">
        <v>193</v>
      </c>
      <c r="E34" s="49"/>
      <c r="F34" s="50"/>
      <c r="G34" s="51"/>
      <c r="H34" s="51"/>
      <c r="I34" s="82"/>
      <c r="J34" s="31">
        <v>60</v>
      </c>
      <c r="K34" s="73">
        <v>89</v>
      </c>
      <c r="L34" s="104">
        <v>77</v>
      </c>
      <c r="M34" s="73">
        <v>0</v>
      </c>
      <c r="N34" s="73">
        <v>0</v>
      </c>
      <c r="O34" s="73">
        <v>0</v>
      </c>
      <c r="P34" s="73">
        <v>0</v>
      </c>
      <c r="Q34" s="14">
        <f t="shared" si="0"/>
        <v>32.285714285714285</v>
      </c>
    </row>
    <row r="35" spans="2:17" x14ac:dyDescent="0.25">
      <c r="B35" s="18">
        <f t="shared" si="1"/>
        <v>27</v>
      </c>
      <c r="C35" s="74" t="s">
        <v>311</v>
      </c>
      <c r="D35" s="49" t="s">
        <v>194</v>
      </c>
      <c r="E35" s="49"/>
      <c r="F35" s="50"/>
      <c r="G35" s="51"/>
      <c r="H35" s="51"/>
      <c r="I35" s="82"/>
      <c r="J35" s="39">
        <v>74</v>
      </c>
      <c r="K35" s="73">
        <v>70</v>
      </c>
      <c r="L35" s="31">
        <v>45</v>
      </c>
      <c r="M35" s="73">
        <v>0</v>
      </c>
      <c r="N35" s="73">
        <v>0</v>
      </c>
      <c r="O35" s="73">
        <v>0</v>
      </c>
      <c r="P35" s="73">
        <v>0</v>
      </c>
      <c r="Q35" s="14">
        <f t="shared" si="0"/>
        <v>27</v>
      </c>
    </row>
    <row r="36" spans="2:17" x14ac:dyDescent="0.25">
      <c r="B36" s="18">
        <f t="shared" si="1"/>
        <v>28</v>
      </c>
      <c r="C36" s="74" t="s">
        <v>312</v>
      </c>
      <c r="D36" s="49" t="s">
        <v>195</v>
      </c>
      <c r="E36" s="49"/>
      <c r="F36" s="50"/>
      <c r="G36" s="51"/>
      <c r="H36" s="51"/>
      <c r="I36" s="82"/>
      <c r="J36" s="31">
        <v>44</v>
      </c>
      <c r="K36" s="31">
        <v>47</v>
      </c>
      <c r="L36" s="31">
        <v>58</v>
      </c>
      <c r="M36" s="73">
        <v>0</v>
      </c>
      <c r="N36" s="73">
        <v>0</v>
      </c>
      <c r="O36" s="73">
        <v>0</v>
      </c>
      <c r="P36" s="73">
        <v>0</v>
      </c>
      <c r="Q36" s="14">
        <f t="shared" si="0"/>
        <v>21.285714285714285</v>
      </c>
    </row>
    <row r="37" spans="2:17" x14ac:dyDescent="0.25">
      <c r="B37" s="18">
        <f t="shared" si="1"/>
        <v>29</v>
      </c>
      <c r="C37" s="74" t="s">
        <v>313</v>
      </c>
      <c r="D37" s="49" t="s">
        <v>196</v>
      </c>
      <c r="E37" s="49"/>
      <c r="F37" s="50"/>
      <c r="G37" s="51"/>
      <c r="H37" s="51"/>
      <c r="I37" s="82"/>
      <c r="J37" s="39">
        <v>96</v>
      </c>
      <c r="K37" s="73">
        <v>88</v>
      </c>
      <c r="L37" s="104">
        <v>85</v>
      </c>
      <c r="M37" s="73">
        <v>0</v>
      </c>
      <c r="N37" s="73">
        <v>0</v>
      </c>
      <c r="O37" s="73">
        <v>0</v>
      </c>
      <c r="P37" s="73">
        <v>0</v>
      </c>
      <c r="Q37" s="14">
        <f t="shared" si="0"/>
        <v>38.428571428571431</v>
      </c>
    </row>
    <row r="38" spans="2:17" x14ac:dyDescent="0.25">
      <c r="B38" s="18">
        <f t="shared" si="1"/>
        <v>30</v>
      </c>
      <c r="C38" s="74" t="s">
        <v>314</v>
      </c>
      <c r="D38" s="9" t="s">
        <v>197</v>
      </c>
      <c r="E38" s="9"/>
      <c r="F38" s="61"/>
      <c r="G38" s="65"/>
      <c r="H38" s="65"/>
      <c r="I38" s="30"/>
      <c r="J38" s="39">
        <v>92</v>
      </c>
      <c r="K38" s="73">
        <v>79</v>
      </c>
      <c r="L38" s="104">
        <v>70</v>
      </c>
      <c r="M38" s="73">
        <v>0</v>
      </c>
      <c r="N38" s="73">
        <v>0</v>
      </c>
      <c r="O38" s="73">
        <v>0</v>
      </c>
      <c r="P38" s="73">
        <v>0</v>
      </c>
      <c r="Q38" s="14">
        <f t="shared" si="0"/>
        <v>34.428571428571431</v>
      </c>
    </row>
    <row r="39" spans="2:17" x14ac:dyDescent="0.25">
      <c r="B39" s="18">
        <f t="shared" si="1"/>
        <v>31</v>
      </c>
      <c r="C39" s="74" t="s">
        <v>293</v>
      </c>
      <c r="D39" s="9" t="s">
        <v>198</v>
      </c>
      <c r="E39" s="9"/>
      <c r="F39" s="61"/>
      <c r="G39" s="65"/>
      <c r="H39" s="65"/>
      <c r="I39" s="30"/>
      <c r="J39" s="39">
        <v>86</v>
      </c>
      <c r="K39" s="73">
        <v>83</v>
      </c>
      <c r="L39" s="104">
        <v>78</v>
      </c>
      <c r="M39" s="73">
        <v>0</v>
      </c>
      <c r="N39" s="73">
        <v>0</v>
      </c>
      <c r="O39" s="73">
        <v>0</v>
      </c>
      <c r="P39" s="73">
        <v>0</v>
      </c>
      <c r="Q39" s="14">
        <f t="shared" si="0"/>
        <v>35.285714285714285</v>
      </c>
    </row>
    <row r="40" spans="2:17" x14ac:dyDescent="0.25">
      <c r="B40" s="18">
        <f t="shared" si="1"/>
        <v>32</v>
      </c>
      <c r="C40" s="74" t="s">
        <v>296</v>
      </c>
      <c r="D40" s="49" t="s">
        <v>199</v>
      </c>
      <c r="E40" s="49"/>
      <c r="F40" s="50"/>
      <c r="G40" s="51"/>
      <c r="H40" s="51"/>
      <c r="I40" s="82"/>
      <c r="J40" s="31">
        <v>60</v>
      </c>
      <c r="K40" s="73">
        <v>72</v>
      </c>
      <c r="L40" s="104">
        <v>70</v>
      </c>
      <c r="M40" s="73">
        <v>0</v>
      </c>
      <c r="N40" s="73">
        <v>0</v>
      </c>
      <c r="O40" s="73">
        <v>0</v>
      </c>
      <c r="P40" s="73">
        <v>0</v>
      </c>
      <c r="Q40" s="14">
        <f t="shared" si="0"/>
        <v>28.857142857142858</v>
      </c>
    </row>
    <row r="41" spans="2:17" x14ac:dyDescent="0.25">
      <c r="B41" s="18">
        <f t="shared" si="1"/>
        <v>33</v>
      </c>
      <c r="C41" s="74" t="s">
        <v>315</v>
      </c>
      <c r="D41" s="49" t="s">
        <v>201</v>
      </c>
      <c r="E41" s="49"/>
      <c r="F41" s="50"/>
      <c r="G41" s="51"/>
      <c r="H41" s="51"/>
      <c r="I41" s="82"/>
      <c r="J41" s="31">
        <v>54</v>
      </c>
      <c r="K41" s="73">
        <v>93</v>
      </c>
      <c r="L41" s="31">
        <v>55</v>
      </c>
      <c r="M41" s="73">
        <v>0</v>
      </c>
      <c r="N41" s="73">
        <v>0</v>
      </c>
      <c r="O41" s="73">
        <v>0</v>
      </c>
      <c r="P41" s="73">
        <v>0</v>
      </c>
      <c r="Q41" s="14">
        <f t="shared" si="0"/>
        <v>28.857142857142858</v>
      </c>
    </row>
    <row r="42" spans="2:17" x14ac:dyDescent="0.25">
      <c r="B42" s="18"/>
      <c r="C42" s="68"/>
      <c r="D42" s="68"/>
      <c r="E42" s="70"/>
      <c r="F42" s="70"/>
      <c r="G42" s="84"/>
      <c r="H42" s="84"/>
      <c r="I42" s="30"/>
      <c r="J42" s="69"/>
      <c r="K42" s="28"/>
      <c r="L42" s="28"/>
      <c r="M42" s="28"/>
      <c r="N42" s="28"/>
      <c r="O42" s="28"/>
      <c r="P42" s="28"/>
      <c r="Q42" s="14"/>
    </row>
    <row r="43" spans="2:17" x14ac:dyDescent="0.25">
      <c r="B43" s="18"/>
      <c r="C43" s="68"/>
      <c r="D43" s="68"/>
      <c r="E43" s="70"/>
      <c r="F43" s="70"/>
      <c r="G43" s="70"/>
      <c r="H43" s="70"/>
      <c r="I43" s="30"/>
      <c r="J43" s="46"/>
      <c r="K43" s="29"/>
      <c r="L43" s="29"/>
      <c r="M43" s="29"/>
      <c r="N43" s="29"/>
      <c r="O43" s="29"/>
      <c r="P43" s="29"/>
      <c r="Q43" s="14"/>
    </row>
    <row r="44" spans="2:17" x14ac:dyDescent="0.25">
      <c r="B44" s="18"/>
      <c r="C44" s="18"/>
      <c r="D44" s="130"/>
      <c r="E44" s="130"/>
      <c r="F44" s="130"/>
      <c r="G44" s="130"/>
      <c r="H44" s="130"/>
      <c r="I44" s="130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106"/>
      <c r="E45" s="106"/>
      <c r="F45" s="106"/>
      <c r="G45" s="106"/>
      <c r="H45" s="106"/>
      <c r="I45" s="106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106"/>
      <c r="E46" s="106"/>
      <c r="F46" s="106"/>
      <c r="G46" s="106"/>
      <c r="H46" s="106"/>
      <c r="I46" s="106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106"/>
      <c r="E47" s="106"/>
      <c r="F47" s="106"/>
      <c r="G47" s="106"/>
      <c r="H47" s="106"/>
      <c r="I47" s="106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106"/>
      <c r="E48" s="106"/>
      <c r="F48" s="106"/>
      <c r="G48" s="106"/>
      <c r="H48" s="106"/>
      <c r="I48" s="106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106"/>
      <c r="E49" s="106"/>
      <c r="F49" s="106"/>
      <c r="G49" s="106"/>
      <c r="H49" s="106"/>
      <c r="I49" s="106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106"/>
      <c r="E50" s="106"/>
      <c r="F50" s="106"/>
      <c r="G50" s="106"/>
      <c r="H50" s="106"/>
      <c r="I50" s="106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106"/>
      <c r="E51" s="106"/>
      <c r="F51" s="106"/>
      <c r="G51" s="106"/>
      <c r="H51" s="106"/>
      <c r="I51" s="106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106"/>
      <c r="E52" s="106"/>
      <c r="F52" s="106"/>
      <c r="G52" s="106"/>
      <c r="H52" s="106"/>
      <c r="I52" s="106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107"/>
      <c r="E53" s="108"/>
      <c r="F53" s="108"/>
      <c r="G53" s="108"/>
      <c r="H53" s="108"/>
      <c r="I53" s="10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105"/>
      <c r="D54" s="105"/>
      <c r="E54" s="17"/>
      <c r="H54" s="123" t="s">
        <v>19</v>
      </c>
      <c r="I54" s="123"/>
      <c r="J54" s="23">
        <f>COUNTIF(J9:J53,"&gt;=70")</f>
        <v>22</v>
      </c>
      <c r="K54" s="23">
        <f t="shared" ref="K54:P54" si="2">COUNTIF(K9:K53,"&gt;=70")</f>
        <v>20</v>
      </c>
      <c r="L54" s="23">
        <f t="shared" si="2"/>
        <v>20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105"/>
      <c r="D55" s="105"/>
      <c r="E55" s="21"/>
      <c r="H55" s="124" t="s">
        <v>20</v>
      </c>
      <c r="I55" s="124"/>
      <c r="J55" s="24">
        <f>COUNTIF(J9:J53,"&lt;70")</f>
        <v>11</v>
      </c>
      <c r="K55" s="24">
        <f t="shared" ref="K55:Q55" si="4">COUNTIF(K9:K53,"&lt;70")</f>
        <v>13</v>
      </c>
      <c r="L55" s="24">
        <f t="shared" si="4"/>
        <v>13</v>
      </c>
      <c r="M55" s="24">
        <f t="shared" si="4"/>
        <v>33</v>
      </c>
      <c r="N55" s="24">
        <f t="shared" si="4"/>
        <v>33</v>
      </c>
      <c r="O55" s="24">
        <f t="shared" si="4"/>
        <v>33</v>
      </c>
      <c r="P55" s="24">
        <f t="shared" si="4"/>
        <v>33</v>
      </c>
      <c r="Q55" s="24">
        <f t="shared" si="4"/>
        <v>33</v>
      </c>
    </row>
    <row r="56" spans="2:17" x14ac:dyDescent="0.25">
      <c r="C56" s="105"/>
      <c r="D56" s="105"/>
      <c r="E56" s="105"/>
      <c r="H56" s="124" t="s">
        <v>21</v>
      </c>
      <c r="I56" s="124"/>
      <c r="J56" s="24">
        <f>COUNT(J9:J53)</f>
        <v>33</v>
      </c>
      <c r="K56" s="24">
        <f t="shared" ref="K56:Q56" si="5">COUNT(K9:K53)</f>
        <v>33</v>
      </c>
      <c r="L56" s="24">
        <f t="shared" si="5"/>
        <v>33</v>
      </c>
      <c r="M56" s="24">
        <f t="shared" si="5"/>
        <v>33</v>
      </c>
      <c r="N56" s="24">
        <f t="shared" si="5"/>
        <v>33</v>
      </c>
      <c r="O56" s="24">
        <f t="shared" si="5"/>
        <v>33</v>
      </c>
      <c r="P56" s="24">
        <f t="shared" si="5"/>
        <v>33</v>
      </c>
      <c r="Q56" s="24">
        <f t="shared" si="5"/>
        <v>33</v>
      </c>
    </row>
    <row r="57" spans="2:17" x14ac:dyDescent="0.25">
      <c r="C57" s="105"/>
      <c r="D57" s="105"/>
      <c r="E57" s="17"/>
      <c r="F57" s="12"/>
      <c r="H57" s="125" t="s">
        <v>16</v>
      </c>
      <c r="I57" s="125"/>
      <c r="J57" s="25">
        <f>J54/J56</f>
        <v>0.66666666666666663</v>
      </c>
      <c r="K57" s="26">
        <f t="shared" ref="K57:Q57" si="6">K54/K56</f>
        <v>0.60606060606060608</v>
      </c>
      <c r="L57" s="26">
        <f t="shared" si="6"/>
        <v>0.60606060606060608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105"/>
      <c r="D58" s="105"/>
      <c r="E58" s="17"/>
      <c r="F58" s="12"/>
      <c r="H58" s="125" t="s">
        <v>17</v>
      </c>
      <c r="I58" s="125"/>
      <c r="J58" s="25">
        <f>J55/J56</f>
        <v>0.33333333333333331</v>
      </c>
      <c r="K58" s="25">
        <f t="shared" ref="K58:Q58" si="7">K55/K56</f>
        <v>0.39393939393939392</v>
      </c>
      <c r="L58" s="26">
        <f t="shared" si="7"/>
        <v>0.39393939393939392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105"/>
      <c r="D59" s="10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26"/>
      <c r="K61" s="126"/>
      <c r="L61" s="126"/>
      <c r="M61" s="126"/>
      <c r="N61" s="126"/>
      <c r="O61" s="126"/>
      <c r="P61" s="126"/>
    </row>
    <row r="62" spans="2:17" x14ac:dyDescent="0.25">
      <c r="J62" s="120" t="s">
        <v>18</v>
      </c>
      <c r="K62" s="120"/>
      <c r="L62" s="120"/>
      <c r="M62" s="120"/>
      <c r="N62" s="120"/>
      <c r="O62" s="120"/>
      <c r="P62" s="120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F40" sqref="F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8554687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10" t="s">
        <v>9</v>
      </c>
      <c r="C2" s="110"/>
      <c r="D2" s="110"/>
      <c r="E2" s="110"/>
      <c r="F2" s="110"/>
      <c r="G2" s="110"/>
      <c r="H2" s="110"/>
      <c r="I2" s="110"/>
      <c r="J2" s="110"/>
      <c r="K2" s="110"/>
      <c r="L2" s="2"/>
      <c r="M2" s="2"/>
    </row>
    <row r="3" spans="2:13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20"/>
      <c r="M3" s="20"/>
    </row>
    <row r="4" spans="2:13" x14ac:dyDescent="0.25">
      <c r="C4" t="s">
        <v>0</v>
      </c>
      <c r="D4" s="37" t="s">
        <v>164</v>
      </c>
      <c r="E4" s="117" t="s">
        <v>165</v>
      </c>
      <c r="F4" s="117"/>
      <c r="H4" t="s">
        <v>2</v>
      </c>
      <c r="I4" s="118">
        <v>45720</v>
      </c>
      <c r="J4" s="118"/>
    </row>
    <row r="5" spans="2:13" ht="6.75" customHeight="1" x14ac:dyDescent="0.25">
      <c r="D5" s="6"/>
    </row>
    <row r="6" spans="2:13" x14ac:dyDescent="0.25">
      <c r="C6" t="s">
        <v>3</v>
      </c>
      <c r="D6" s="34" t="s">
        <v>162</v>
      </c>
      <c r="E6" s="36"/>
      <c r="F6" s="128" t="s">
        <v>24</v>
      </c>
      <c r="G6" s="128"/>
      <c r="H6" s="128"/>
      <c r="I6" s="128"/>
      <c r="J6" s="128"/>
      <c r="K6" s="128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91</v>
      </c>
      <c r="D9" s="41" t="s">
        <v>90</v>
      </c>
      <c r="E9" s="31">
        <v>60</v>
      </c>
      <c r="F9" s="19">
        <v>95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4">
        <f>SUM(E9:K9)/7</f>
        <v>22.142857142857142</v>
      </c>
    </row>
    <row r="10" spans="2:13" x14ac:dyDescent="0.25">
      <c r="B10" s="18">
        <f>B9+1</f>
        <v>2</v>
      </c>
      <c r="C10" s="32" t="s">
        <v>64</v>
      </c>
      <c r="D10" s="41" t="s">
        <v>27</v>
      </c>
      <c r="E10" s="78">
        <v>95</v>
      </c>
      <c r="F10" s="78">
        <v>97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14">
        <f t="shared" ref="L10:L38" si="0">SUM(E10:K10)/7</f>
        <v>27.428571428571427</v>
      </c>
    </row>
    <row r="11" spans="2:13" x14ac:dyDescent="0.25">
      <c r="B11" s="18">
        <f t="shared" ref="B11:B39" si="1">B10+1</f>
        <v>3</v>
      </c>
      <c r="C11" s="32" t="s">
        <v>65</v>
      </c>
      <c r="D11" s="41" t="s">
        <v>28</v>
      </c>
      <c r="E11" s="78">
        <v>100</v>
      </c>
      <c r="F11" s="39">
        <v>70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14">
        <f t="shared" si="0"/>
        <v>24.285714285714285</v>
      </c>
    </row>
    <row r="12" spans="2:13" x14ac:dyDescent="0.25">
      <c r="B12" s="18">
        <f t="shared" si="1"/>
        <v>4</v>
      </c>
      <c r="C12" s="32" t="s">
        <v>66</v>
      </c>
      <c r="D12" s="41" t="s">
        <v>29</v>
      </c>
      <c r="E12" s="31">
        <v>60</v>
      </c>
      <c r="F12" s="31">
        <v>63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14">
        <f t="shared" si="0"/>
        <v>17.571428571428573</v>
      </c>
    </row>
    <row r="13" spans="2:13" x14ac:dyDescent="0.25">
      <c r="B13" s="18">
        <f t="shared" si="1"/>
        <v>5</v>
      </c>
      <c r="C13" s="38" t="s">
        <v>103</v>
      </c>
      <c r="D13" s="47" t="s">
        <v>104</v>
      </c>
      <c r="E13" s="78">
        <v>97</v>
      </c>
      <c r="F13" s="78">
        <v>95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14">
        <f t="shared" si="0"/>
        <v>27.428571428571427</v>
      </c>
    </row>
    <row r="14" spans="2:13" x14ac:dyDescent="0.25">
      <c r="B14" s="18">
        <f t="shared" si="1"/>
        <v>6</v>
      </c>
      <c r="C14" s="32" t="s">
        <v>67</v>
      </c>
      <c r="D14" s="41" t="s">
        <v>30</v>
      </c>
      <c r="E14" s="78">
        <v>60</v>
      </c>
      <c r="F14" s="31">
        <v>10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14">
        <f t="shared" si="0"/>
        <v>10</v>
      </c>
    </row>
    <row r="15" spans="2:13" x14ac:dyDescent="0.25">
      <c r="B15" s="18">
        <f t="shared" si="1"/>
        <v>7</v>
      </c>
      <c r="C15" s="32" t="s">
        <v>69</v>
      </c>
      <c r="D15" s="41" t="s">
        <v>31</v>
      </c>
      <c r="E15" s="78">
        <v>93</v>
      </c>
      <c r="F15" s="78">
        <v>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14">
        <f t="shared" si="0"/>
        <v>27.142857142857142</v>
      </c>
    </row>
    <row r="16" spans="2:13" x14ac:dyDescent="0.25">
      <c r="B16" s="18">
        <f t="shared" si="1"/>
        <v>8</v>
      </c>
      <c r="C16" s="32" t="s">
        <v>71</v>
      </c>
      <c r="D16" s="41" t="s">
        <v>32</v>
      </c>
      <c r="E16" s="31">
        <v>60</v>
      </c>
      <c r="F16" s="78">
        <v>95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14">
        <f t="shared" si="0"/>
        <v>22.142857142857142</v>
      </c>
    </row>
    <row r="17" spans="2:12" x14ac:dyDescent="0.25">
      <c r="B17" s="18">
        <f t="shared" si="1"/>
        <v>9</v>
      </c>
      <c r="C17" s="32" t="s">
        <v>73</v>
      </c>
      <c r="D17" s="41" t="s">
        <v>33</v>
      </c>
      <c r="E17" s="78">
        <v>100</v>
      </c>
      <c r="F17" s="78">
        <v>91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14">
        <f t="shared" si="0"/>
        <v>27.285714285714285</v>
      </c>
    </row>
    <row r="18" spans="2:12" x14ac:dyDescent="0.25">
      <c r="B18" s="18">
        <f t="shared" si="1"/>
        <v>10</v>
      </c>
      <c r="C18" s="32" t="s">
        <v>74</v>
      </c>
      <c r="D18" s="41" t="s">
        <v>34</v>
      </c>
      <c r="E18" s="31">
        <v>60</v>
      </c>
      <c r="F18" s="78">
        <v>95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14">
        <f t="shared" si="0"/>
        <v>22.142857142857142</v>
      </c>
    </row>
    <row r="19" spans="2:12" x14ac:dyDescent="0.25">
      <c r="B19" s="18">
        <f t="shared" si="1"/>
        <v>11</v>
      </c>
      <c r="C19" s="32" t="s">
        <v>75</v>
      </c>
      <c r="D19" s="41" t="s">
        <v>35</v>
      </c>
      <c r="E19" s="31">
        <v>45</v>
      </c>
      <c r="F19" s="31">
        <v>53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14">
        <f t="shared" si="0"/>
        <v>14</v>
      </c>
    </row>
    <row r="20" spans="2:12" x14ac:dyDescent="0.25">
      <c r="B20" s="18">
        <f t="shared" si="1"/>
        <v>12</v>
      </c>
      <c r="C20" s="32" t="s">
        <v>92</v>
      </c>
      <c r="D20" s="41" t="s">
        <v>36</v>
      </c>
      <c r="E20" s="31">
        <v>45</v>
      </c>
      <c r="F20" s="78">
        <v>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14">
        <f t="shared" si="0"/>
        <v>20.285714285714285</v>
      </c>
    </row>
    <row r="21" spans="2:12" x14ac:dyDescent="0.25">
      <c r="B21" s="18">
        <f t="shared" si="1"/>
        <v>13</v>
      </c>
      <c r="C21" s="32" t="s">
        <v>87</v>
      </c>
      <c r="D21" s="41" t="s">
        <v>37</v>
      </c>
      <c r="E21" s="31">
        <v>48</v>
      </c>
      <c r="F21" s="78">
        <v>95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14">
        <f t="shared" si="0"/>
        <v>20.428571428571427</v>
      </c>
    </row>
    <row r="22" spans="2:12" x14ac:dyDescent="0.25">
      <c r="B22" s="18">
        <f t="shared" si="1"/>
        <v>14</v>
      </c>
      <c r="C22" s="32" t="s">
        <v>88</v>
      </c>
      <c r="D22" s="41" t="s">
        <v>38</v>
      </c>
      <c r="E22" s="78">
        <v>100</v>
      </c>
      <c r="F22" s="39">
        <v>70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14">
        <f t="shared" si="0"/>
        <v>24.285714285714285</v>
      </c>
    </row>
    <row r="23" spans="2:12" x14ac:dyDescent="0.25">
      <c r="B23" s="18">
        <f t="shared" si="1"/>
        <v>15</v>
      </c>
      <c r="C23" s="32" t="s">
        <v>89</v>
      </c>
      <c r="D23" s="41" t="s">
        <v>39</v>
      </c>
      <c r="E23" s="31">
        <v>45</v>
      </c>
      <c r="F23" s="78">
        <v>95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14">
        <f t="shared" si="0"/>
        <v>20</v>
      </c>
    </row>
    <row r="24" spans="2:12" x14ac:dyDescent="0.25">
      <c r="B24" s="18">
        <f t="shared" si="1"/>
        <v>16</v>
      </c>
      <c r="C24" s="32" t="s">
        <v>93</v>
      </c>
      <c r="D24" s="41" t="s">
        <v>40</v>
      </c>
      <c r="E24" s="31">
        <v>48</v>
      </c>
      <c r="F24" s="78">
        <v>91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14">
        <f t="shared" si="0"/>
        <v>19.857142857142858</v>
      </c>
    </row>
    <row r="25" spans="2:12" x14ac:dyDescent="0.25">
      <c r="B25" s="18">
        <f t="shared" si="1"/>
        <v>17</v>
      </c>
      <c r="C25" s="32" t="s">
        <v>94</v>
      </c>
      <c r="D25" s="41" t="s">
        <v>41</v>
      </c>
      <c r="E25" s="78">
        <v>82</v>
      </c>
      <c r="F25" s="78">
        <v>95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14">
        <f t="shared" si="0"/>
        <v>25.285714285714285</v>
      </c>
    </row>
    <row r="26" spans="2:12" x14ac:dyDescent="0.25">
      <c r="B26" s="18">
        <f t="shared" si="1"/>
        <v>18</v>
      </c>
      <c r="C26" s="32" t="s">
        <v>95</v>
      </c>
      <c r="D26" s="41" t="s">
        <v>42</v>
      </c>
      <c r="E26" s="78">
        <v>88</v>
      </c>
      <c r="F26" s="31">
        <v>18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14">
        <f t="shared" si="0"/>
        <v>15.142857142857142</v>
      </c>
    </row>
    <row r="27" spans="2:12" x14ac:dyDescent="0.25">
      <c r="B27" s="18">
        <f t="shared" si="1"/>
        <v>19</v>
      </c>
      <c r="C27" s="32" t="s">
        <v>96</v>
      </c>
      <c r="D27" s="41" t="s">
        <v>43</v>
      </c>
      <c r="E27" s="78">
        <v>85</v>
      </c>
      <c r="F27" s="78">
        <v>95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14">
        <f t="shared" si="0"/>
        <v>25.714285714285715</v>
      </c>
    </row>
    <row r="28" spans="2:12" x14ac:dyDescent="0.25">
      <c r="B28" s="18">
        <f t="shared" si="1"/>
        <v>20</v>
      </c>
      <c r="C28" s="32" t="s">
        <v>97</v>
      </c>
      <c r="D28" s="41" t="s">
        <v>44</v>
      </c>
      <c r="E28" s="78">
        <v>85</v>
      </c>
      <c r="F28" s="78">
        <v>95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14">
        <f t="shared" si="0"/>
        <v>25.714285714285715</v>
      </c>
    </row>
    <row r="29" spans="2:12" x14ac:dyDescent="0.25">
      <c r="B29" s="18">
        <f t="shared" si="1"/>
        <v>21</v>
      </c>
      <c r="C29" s="32" t="s">
        <v>98</v>
      </c>
      <c r="D29" s="41" t="s">
        <v>45</v>
      </c>
      <c r="E29" s="78">
        <v>88</v>
      </c>
      <c r="F29" s="78">
        <v>95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14">
        <f t="shared" si="0"/>
        <v>26.142857142857142</v>
      </c>
    </row>
    <row r="30" spans="2:12" x14ac:dyDescent="0.25">
      <c r="B30" s="18">
        <f t="shared" si="1"/>
        <v>22</v>
      </c>
      <c r="C30" s="32" t="s">
        <v>99</v>
      </c>
      <c r="D30" s="41" t="s">
        <v>46</v>
      </c>
      <c r="E30" s="31">
        <v>50</v>
      </c>
      <c r="F30" s="31">
        <v>10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14">
        <f t="shared" si="0"/>
        <v>8.5714285714285712</v>
      </c>
    </row>
    <row r="31" spans="2:12" x14ac:dyDescent="0.25">
      <c r="B31" s="18">
        <f t="shared" si="1"/>
        <v>23</v>
      </c>
      <c r="C31" s="74" t="s">
        <v>218</v>
      </c>
      <c r="D31" s="99" t="s">
        <v>217</v>
      </c>
      <c r="E31" s="31">
        <v>0</v>
      </c>
      <c r="F31" s="31">
        <v>59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14">
        <f t="shared" si="0"/>
        <v>8.4285714285714288</v>
      </c>
    </row>
    <row r="32" spans="2:12" x14ac:dyDescent="0.25">
      <c r="B32" s="18">
        <f t="shared" si="1"/>
        <v>24</v>
      </c>
      <c r="C32" s="38" t="s">
        <v>208</v>
      </c>
      <c r="D32" s="47" t="s">
        <v>207</v>
      </c>
      <c r="E32" s="31">
        <v>25</v>
      </c>
      <c r="F32" s="78">
        <v>100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14">
        <f t="shared" si="0"/>
        <v>17.857142857142858</v>
      </c>
    </row>
    <row r="33" spans="2:12" x14ac:dyDescent="0.25">
      <c r="B33" s="42">
        <f t="shared" si="1"/>
        <v>25</v>
      </c>
      <c r="C33" s="32" t="s">
        <v>100</v>
      </c>
      <c r="D33" s="41" t="s">
        <v>47</v>
      </c>
      <c r="E33" s="78">
        <v>96</v>
      </c>
      <c r="F33" s="78">
        <v>95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14">
        <f t="shared" si="0"/>
        <v>27.285714285714285</v>
      </c>
    </row>
    <row r="34" spans="2:12" x14ac:dyDescent="0.25">
      <c r="B34" s="42">
        <f t="shared" si="1"/>
        <v>26</v>
      </c>
      <c r="C34" s="98" t="s">
        <v>211</v>
      </c>
      <c r="D34" s="99" t="s">
        <v>209</v>
      </c>
      <c r="E34" s="78">
        <v>81</v>
      </c>
      <c r="F34" s="78">
        <v>93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14">
        <f t="shared" si="0"/>
        <v>24.857142857142858</v>
      </c>
    </row>
    <row r="35" spans="2:12" x14ac:dyDescent="0.25">
      <c r="B35" s="74">
        <f t="shared" si="1"/>
        <v>27</v>
      </c>
      <c r="C35" s="38" t="s">
        <v>212</v>
      </c>
      <c r="D35" s="47" t="s">
        <v>210</v>
      </c>
      <c r="E35" s="31">
        <v>0</v>
      </c>
      <c r="F35" s="31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14">
        <f t="shared" si="0"/>
        <v>0</v>
      </c>
    </row>
    <row r="36" spans="2:12" x14ac:dyDescent="0.25">
      <c r="B36" s="74">
        <f t="shared" si="1"/>
        <v>28</v>
      </c>
      <c r="C36" s="32" t="s">
        <v>101</v>
      </c>
      <c r="D36" s="41" t="s">
        <v>48</v>
      </c>
      <c r="E36" s="78">
        <v>86</v>
      </c>
      <c r="F36" s="78">
        <v>77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14">
        <f t="shared" si="0"/>
        <v>23.285714285714285</v>
      </c>
    </row>
    <row r="37" spans="2:12" x14ac:dyDescent="0.25">
      <c r="B37" s="74">
        <f t="shared" si="1"/>
        <v>29</v>
      </c>
      <c r="C37" s="38" t="s">
        <v>214</v>
      </c>
      <c r="D37" s="47" t="s">
        <v>213</v>
      </c>
      <c r="E37" s="31">
        <v>50</v>
      </c>
      <c r="F37" s="78">
        <v>100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14">
        <f t="shared" si="0"/>
        <v>21.428571428571427</v>
      </c>
    </row>
    <row r="38" spans="2:12" x14ac:dyDescent="0.25">
      <c r="B38" s="74">
        <f t="shared" si="1"/>
        <v>30</v>
      </c>
      <c r="C38" s="18" t="s">
        <v>215</v>
      </c>
      <c r="D38" s="80" t="s">
        <v>216</v>
      </c>
      <c r="E38" s="31">
        <v>38</v>
      </c>
      <c r="F38" s="31">
        <v>20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14">
        <f t="shared" si="0"/>
        <v>8.2857142857142865</v>
      </c>
    </row>
    <row r="39" spans="2:12" x14ac:dyDescent="0.25">
      <c r="B39" s="74">
        <f t="shared" si="1"/>
        <v>31</v>
      </c>
      <c r="C39" s="32" t="s">
        <v>102</v>
      </c>
      <c r="D39" s="41" t="s">
        <v>49</v>
      </c>
      <c r="E39" s="31">
        <v>53</v>
      </c>
      <c r="F39" s="78">
        <v>95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14">
        <f t="shared" ref="L39" si="2">SUM(E39:K39)/7</f>
        <v>21.142857142857142</v>
      </c>
    </row>
    <row r="40" spans="2:12" x14ac:dyDescent="0.25">
      <c r="B40" s="18"/>
      <c r="C40" s="18"/>
      <c r="D40" s="32"/>
      <c r="E40" s="19"/>
      <c r="F40" s="19"/>
      <c r="G40" s="19"/>
      <c r="H40" s="19"/>
      <c r="I40" s="19"/>
      <c r="J40" s="19"/>
      <c r="K40" s="19"/>
      <c r="L40" s="14"/>
    </row>
    <row r="41" spans="2:12" x14ac:dyDescent="0.25">
      <c r="B41" s="18"/>
      <c r="C41" s="18"/>
      <c r="D41" s="32"/>
      <c r="E41" s="19"/>
      <c r="F41" s="19"/>
      <c r="G41" s="19"/>
      <c r="H41" s="19"/>
      <c r="I41" s="19"/>
      <c r="J41" s="19"/>
      <c r="K41" s="19"/>
      <c r="L41" s="14"/>
    </row>
    <row r="42" spans="2:12" x14ac:dyDescent="0.25">
      <c r="B42" s="18"/>
      <c r="C42" s="18"/>
      <c r="D42" s="32"/>
      <c r="E42" s="19"/>
      <c r="F42" s="19"/>
      <c r="G42" s="19"/>
      <c r="H42" s="19"/>
      <c r="I42" s="19"/>
      <c r="J42" s="19"/>
      <c r="K42" s="19"/>
      <c r="L42" s="14"/>
    </row>
    <row r="43" spans="2:12" x14ac:dyDescent="0.25">
      <c r="B43" s="18"/>
      <c r="C43" s="18"/>
      <c r="D43" s="32"/>
      <c r="E43" s="19"/>
      <c r="F43" s="19"/>
      <c r="G43" s="19"/>
      <c r="H43" s="19"/>
      <c r="I43" s="19"/>
      <c r="J43" s="19"/>
      <c r="K43" s="19"/>
      <c r="L43" s="14"/>
    </row>
    <row r="44" spans="2:12" x14ac:dyDescent="0.25">
      <c r="B44" s="18"/>
      <c r="C44" s="18"/>
      <c r="D44" s="32"/>
      <c r="E44" s="19"/>
      <c r="F44" s="19"/>
      <c r="G44" s="19"/>
      <c r="H44" s="19"/>
      <c r="I44" s="19"/>
      <c r="J44" s="19"/>
      <c r="K44" s="19"/>
      <c r="L44" s="14"/>
    </row>
    <row r="45" spans="2:12" x14ac:dyDescent="0.25">
      <c r="B45" s="18"/>
      <c r="C45" s="9"/>
      <c r="D45" s="32"/>
      <c r="E45" s="19"/>
      <c r="F45" s="19"/>
      <c r="G45" s="19"/>
      <c r="H45" s="19"/>
      <c r="I45" s="19"/>
      <c r="J45" s="19"/>
      <c r="K45" s="19"/>
      <c r="L45" s="14"/>
    </row>
    <row r="46" spans="2:12" x14ac:dyDescent="0.25">
      <c r="B46" s="18"/>
      <c r="C46" s="9"/>
      <c r="D46" s="32"/>
      <c r="E46" s="19"/>
      <c r="F46" s="19"/>
      <c r="G46" s="19"/>
      <c r="H46" s="19"/>
      <c r="I46" s="19"/>
      <c r="J46" s="19"/>
      <c r="K46" s="19"/>
      <c r="L46" s="14"/>
    </row>
    <row r="47" spans="2:12" x14ac:dyDescent="0.25">
      <c r="B47" s="18"/>
      <c r="C47" s="9"/>
      <c r="D47" s="32"/>
      <c r="E47" s="19"/>
      <c r="F47" s="19"/>
      <c r="G47" s="19"/>
      <c r="H47" s="19"/>
      <c r="I47" s="19"/>
      <c r="J47" s="19"/>
      <c r="K47" s="19"/>
      <c r="L47" s="14"/>
    </row>
    <row r="48" spans="2:12" x14ac:dyDescent="0.25">
      <c r="B48" s="18"/>
      <c r="C48" s="9"/>
      <c r="D48" s="32"/>
      <c r="E48" s="19"/>
      <c r="F48" s="19"/>
      <c r="G48" s="19"/>
      <c r="H48" s="19"/>
      <c r="I48" s="19"/>
      <c r="J48" s="19"/>
      <c r="K48" s="19"/>
      <c r="L48" s="14"/>
    </row>
    <row r="49" spans="2:12" x14ac:dyDescent="0.25">
      <c r="B49" s="18"/>
      <c r="C49" s="9"/>
      <c r="D49" s="32"/>
      <c r="E49" s="19"/>
      <c r="F49" s="19"/>
      <c r="G49" s="19"/>
      <c r="H49" s="19"/>
      <c r="I49" s="19"/>
      <c r="J49" s="19"/>
      <c r="K49" s="19"/>
      <c r="L49" s="14"/>
    </row>
    <row r="50" spans="2:12" x14ac:dyDescent="0.25">
      <c r="B50" s="18"/>
      <c r="C50" s="9"/>
      <c r="D50" s="32"/>
      <c r="E50" s="19"/>
      <c r="F50" s="19"/>
      <c r="G50" s="19"/>
      <c r="H50" s="19"/>
      <c r="I50" s="19"/>
      <c r="J50" s="19"/>
      <c r="K50" s="19"/>
      <c r="L50" s="14"/>
    </row>
    <row r="51" spans="2:12" x14ac:dyDescent="0.25">
      <c r="B51" s="18"/>
      <c r="C51" s="9"/>
      <c r="D51" s="32"/>
      <c r="E51" s="19"/>
      <c r="F51" s="19"/>
      <c r="G51" s="19"/>
      <c r="H51" s="19"/>
      <c r="I51" s="19"/>
      <c r="J51" s="19"/>
      <c r="K51" s="19"/>
      <c r="L51" s="14"/>
    </row>
    <row r="52" spans="2:12" x14ac:dyDescent="0.25">
      <c r="B52" s="18"/>
      <c r="C52" s="9"/>
      <c r="D52" s="32"/>
      <c r="E52" s="19"/>
      <c r="F52" s="19"/>
      <c r="G52" s="19"/>
      <c r="H52" s="19"/>
      <c r="I52" s="19"/>
      <c r="J52" s="19"/>
      <c r="K52" s="19"/>
      <c r="L52" s="14"/>
    </row>
    <row r="53" spans="2:12" x14ac:dyDescent="0.25">
      <c r="B53" s="18"/>
      <c r="C53" s="22"/>
      <c r="D53" s="33"/>
      <c r="E53" s="3"/>
      <c r="F53" s="3"/>
      <c r="G53" s="3"/>
      <c r="H53" s="3"/>
      <c r="I53" s="3"/>
      <c r="J53" s="3"/>
      <c r="K53" s="3"/>
      <c r="L53" s="14"/>
    </row>
    <row r="54" spans="2:12" x14ac:dyDescent="0.25">
      <c r="C54" s="105"/>
      <c r="D54" s="105"/>
      <c r="E54" s="23">
        <f t="shared" ref="E54:K54" si="3">COUNTIF(E9:E53,"&gt;=70")</f>
        <v>14</v>
      </c>
      <c r="F54" s="23">
        <f t="shared" si="3"/>
        <v>23</v>
      </c>
      <c r="G54" s="23">
        <f t="shared" si="3"/>
        <v>0</v>
      </c>
      <c r="H54" s="23">
        <f t="shared" si="3"/>
        <v>0</v>
      </c>
      <c r="I54" s="23">
        <f t="shared" si="3"/>
        <v>0</v>
      </c>
      <c r="J54" s="23">
        <f t="shared" si="3"/>
        <v>0</v>
      </c>
      <c r="K54" s="23">
        <f t="shared" si="3"/>
        <v>0</v>
      </c>
      <c r="L54" s="27">
        <f>COUNTIF(L9:L48,"&gt;=70")</f>
        <v>0</v>
      </c>
    </row>
    <row r="55" spans="2:12" x14ac:dyDescent="0.25">
      <c r="C55" s="105"/>
      <c r="D55" s="105"/>
      <c r="E55" s="24">
        <f t="shared" ref="E55:L55" si="4">COUNTIF(E9:E53,"&lt;70")</f>
        <v>17</v>
      </c>
      <c r="F55" s="24">
        <f t="shared" si="4"/>
        <v>8</v>
      </c>
      <c r="G55" s="24">
        <f t="shared" si="4"/>
        <v>31</v>
      </c>
      <c r="H55" s="24">
        <f t="shared" si="4"/>
        <v>31</v>
      </c>
      <c r="I55" s="24">
        <f t="shared" si="4"/>
        <v>31</v>
      </c>
      <c r="J55" s="24">
        <f t="shared" si="4"/>
        <v>31</v>
      </c>
      <c r="K55" s="24">
        <f t="shared" si="4"/>
        <v>31</v>
      </c>
      <c r="L55" s="24">
        <f t="shared" si="4"/>
        <v>31</v>
      </c>
    </row>
    <row r="56" spans="2:12" x14ac:dyDescent="0.25">
      <c r="C56" s="105"/>
      <c r="D56" s="105"/>
      <c r="E56" s="24">
        <f t="shared" ref="E56:L56" si="5">COUNT(E9:E53)</f>
        <v>31</v>
      </c>
      <c r="F56" s="24">
        <f t="shared" si="5"/>
        <v>31</v>
      </c>
      <c r="G56" s="24">
        <f t="shared" si="5"/>
        <v>31</v>
      </c>
      <c r="H56" s="24">
        <f t="shared" si="5"/>
        <v>31</v>
      </c>
      <c r="I56" s="24">
        <f t="shared" si="5"/>
        <v>31</v>
      </c>
      <c r="J56" s="24">
        <f t="shared" si="5"/>
        <v>31</v>
      </c>
      <c r="K56" s="24">
        <f t="shared" si="5"/>
        <v>31</v>
      </c>
      <c r="L56" s="24">
        <f t="shared" si="5"/>
        <v>31</v>
      </c>
    </row>
    <row r="57" spans="2:12" x14ac:dyDescent="0.25">
      <c r="C57" s="105"/>
      <c r="D57" s="105"/>
      <c r="E57" s="25">
        <f>E54/E56</f>
        <v>0.45161290322580644</v>
      </c>
      <c r="F57" s="26">
        <f t="shared" ref="F57:L57" si="6">F54/F56</f>
        <v>0.74193548387096775</v>
      </c>
      <c r="G57" s="26">
        <f t="shared" si="6"/>
        <v>0</v>
      </c>
      <c r="H57" s="26">
        <f t="shared" si="6"/>
        <v>0</v>
      </c>
      <c r="I57" s="26">
        <f t="shared" si="6"/>
        <v>0</v>
      </c>
      <c r="J57" s="26">
        <f t="shared" si="6"/>
        <v>0</v>
      </c>
      <c r="K57" s="26">
        <f t="shared" si="6"/>
        <v>0</v>
      </c>
      <c r="L57" s="26">
        <f t="shared" si="6"/>
        <v>0</v>
      </c>
    </row>
    <row r="58" spans="2:12" x14ac:dyDescent="0.25">
      <c r="C58" s="105"/>
      <c r="D58" s="105"/>
      <c r="E58" s="25">
        <f>E55/E56</f>
        <v>0.54838709677419351</v>
      </c>
      <c r="F58" s="25">
        <f t="shared" ref="F58:L58" si="7">F55/F56</f>
        <v>0.25806451612903225</v>
      </c>
      <c r="G58" s="26">
        <f t="shared" si="7"/>
        <v>1</v>
      </c>
      <c r="H58" s="26">
        <f t="shared" si="7"/>
        <v>1</v>
      </c>
      <c r="I58" s="26">
        <f t="shared" si="7"/>
        <v>1</v>
      </c>
      <c r="J58" s="26">
        <f t="shared" si="7"/>
        <v>1</v>
      </c>
      <c r="K58" s="26">
        <f t="shared" si="7"/>
        <v>1</v>
      </c>
      <c r="L58" s="26">
        <f t="shared" si="7"/>
        <v>1</v>
      </c>
    </row>
    <row r="59" spans="2:12" x14ac:dyDescent="0.25">
      <c r="C59" s="105"/>
      <c r="D59" s="105"/>
    </row>
    <row r="60" spans="2:12" x14ac:dyDescent="0.25">
      <c r="C60" s="17"/>
      <c r="D60" s="17"/>
    </row>
    <row r="61" spans="2:12" x14ac:dyDescent="0.25">
      <c r="E61" s="126"/>
      <c r="F61" s="126"/>
      <c r="G61" s="126"/>
      <c r="H61" s="126"/>
      <c r="I61" s="126"/>
      <c r="J61" s="126"/>
      <c r="K61" s="126"/>
    </row>
    <row r="62" spans="2:12" x14ac:dyDescent="0.25">
      <c r="E62" s="120" t="s">
        <v>18</v>
      </c>
      <c r="F62" s="120"/>
      <c r="G62" s="120"/>
      <c r="H62" s="120"/>
      <c r="I62" s="120"/>
      <c r="J62" s="120"/>
      <c r="K62" s="120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F38" sqref="F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5.42578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10" t="s">
        <v>9</v>
      </c>
      <c r="C2" s="110"/>
      <c r="D2" s="110"/>
      <c r="E2" s="110"/>
      <c r="F2" s="110"/>
      <c r="G2" s="110"/>
      <c r="H2" s="110"/>
      <c r="I2" s="110"/>
      <c r="J2" s="110"/>
      <c r="K2" s="110"/>
      <c r="L2" s="2"/>
      <c r="M2" s="2"/>
    </row>
    <row r="3" spans="2:13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20"/>
      <c r="M3" s="20"/>
    </row>
    <row r="4" spans="2:13" x14ac:dyDescent="0.25">
      <c r="C4" t="s">
        <v>0</v>
      </c>
      <c r="D4" s="37" t="s">
        <v>25</v>
      </c>
      <c r="E4" s="117" t="s">
        <v>166</v>
      </c>
      <c r="F4" s="117"/>
      <c r="H4" t="s">
        <v>2</v>
      </c>
      <c r="I4" s="118">
        <v>45720</v>
      </c>
      <c r="J4" s="118"/>
    </row>
    <row r="5" spans="2:13" ht="6.75" customHeight="1" x14ac:dyDescent="0.25">
      <c r="D5" s="6"/>
    </row>
    <row r="6" spans="2:13" x14ac:dyDescent="0.25">
      <c r="C6" t="s">
        <v>3</v>
      </c>
      <c r="D6" s="34" t="s">
        <v>162</v>
      </c>
      <c r="E6" s="36"/>
      <c r="F6" s="128" t="s">
        <v>24</v>
      </c>
      <c r="G6" s="128"/>
      <c r="H6" s="128"/>
      <c r="I6" s="128"/>
      <c r="J6" s="128"/>
      <c r="K6" s="128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76</v>
      </c>
      <c r="D9" s="41" t="s">
        <v>50</v>
      </c>
      <c r="E9" s="35">
        <v>70</v>
      </c>
      <c r="F9" s="35">
        <v>95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14">
        <f>SUM(E9:K9)/7</f>
        <v>23.571428571428573</v>
      </c>
    </row>
    <row r="10" spans="2:13" x14ac:dyDescent="0.25">
      <c r="B10" s="18">
        <f>B9+1</f>
        <v>2</v>
      </c>
      <c r="C10" s="32" t="s">
        <v>77</v>
      </c>
      <c r="D10" s="41" t="s">
        <v>51</v>
      </c>
      <c r="E10" s="31">
        <v>50</v>
      </c>
      <c r="F10" s="78">
        <v>89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14">
        <f t="shared" ref="L10:L37" si="0">SUM(E10:K10)/7</f>
        <v>19.857142857142858</v>
      </c>
    </row>
    <row r="11" spans="2:13" x14ac:dyDescent="0.25">
      <c r="B11" s="18">
        <f t="shared" ref="B11:B37" si="1">B10+1</f>
        <v>3</v>
      </c>
      <c r="C11" s="74" t="s">
        <v>220</v>
      </c>
      <c r="D11" s="100" t="s">
        <v>219</v>
      </c>
      <c r="E11" s="31">
        <v>25</v>
      </c>
      <c r="F11" s="31">
        <v>37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14">
        <f t="shared" si="0"/>
        <v>8.8571428571428577</v>
      </c>
    </row>
    <row r="12" spans="2:13" x14ac:dyDescent="0.25">
      <c r="B12" s="18">
        <f t="shared" si="1"/>
        <v>4</v>
      </c>
      <c r="C12" s="32" t="s">
        <v>68</v>
      </c>
      <c r="D12" s="41" t="s">
        <v>52</v>
      </c>
      <c r="E12" s="78">
        <v>90</v>
      </c>
      <c r="F12" s="78">
        <v>96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14">
        <f t="shared" si="0"/>
        <v>26.571428571428573</v>
      </c>
    </row>
    <row r="13" spans="2:13" x14ac:dyDescent="0.25">
      <c r="B13" s="18">
        <f t="shared" si="1"/>
        <v>5</v>
      </c>
      <c r="C13" s="32" t="s">
        <v>78</v>
      </c>
      <c r="D13" s="41" t="s">
        <v>53</v>
      </c>
      <c r="E13" s="31">
        <v>30</v>
      </c>
      <c r="F13" s="78">
        <v>81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14">
        <f t="shared" si="0"/>
        <v>15.857142857142858</v>
      </c>
    </row>
    <row r="14" spans="2:13" x14ac:dyDescent="0.25">
      <c r="B14" s="18">
        <f t="shared" si="1"/>
        <v>6</v>
      </c>
      <c r="C14" s="32" t="s">
        <v>70</v>
      </c>
      <c r="D14" s="41" t="s">
        <v>54</v>
      </c>
      <c r="E14" s="31">
        <v>15</v>
      </c>
      <c r="F14" s="78">
        <v>100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14">
        <f t="shared" si="0"/>
        <v>16.428571428571427</v>
      </c>
    </row>
    <row r="15" spans="2:13" x14ac:dyDescent="0.25">
      <c r="B15" s="18">
        <f t="shared" si="1"/>
        <v>7</v>
      </c>
      <c r="C15" s="32" t="s">
        <v>72</v>
      </c>
      <c r="D15" s="41" t="s">
        <v>55</v>
      </c>
      <c r="E15" s="31">
        <v>45</v>
      </c>
      <c r="F15" s="78">
        <v>95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14">
        <f t="shared" si="0"/>
        <v>20</v>
      </c>
    </row>
    <row r="16" spans="2:13" x14ac:dyDescent="0.25">
      <c r="B16" s="18">
        <f t="shared" si="1"/>
        <v>8</v>
      </c>
      <c r="C16" s="98" t="s">
        <v>222</v>
      </c>
      <c r="D16" s="102" t="s">
        <v>221</v>
      </c>
      <c r="E16" s="31">
        <v>20</v>
      </c>
      <c r="F16" s="78">
        <v>84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14">
        <f t="shared" si="0"/>
        <v>14.857142857142858</v>
      </c>
    </row>
    <row r="17" spans="2:12" x14ac:dyDescent="0.25">
      <c r="B17" s="18">
        <f t="shared" si="1"/>
        <v>9</v>
      </c>
      <c r="C17" s="103" t="s">
        <v>224</v>
      </c>
      <c r="D17" s="101" t="s">
        <v>223</v>
      </c>
      <c r="E17" s="31">
        <v>0</v>
      </c>
      <c r="F17" s="78">
        <v>70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14">
        <f t="shared" si="0"/>
        <v>10</v>
      </c>
    </row>
    <row r="18" spans="2:12" x14ac:dyDescent="0.25">
      <c r="B18" s="18">
        <f t="shared" si="1"/>
        <v>10</v>
      </c>
      <c r="C18" s="32" t="s">
        <v>79</v>
      </c>
      <c r="D18" s="41" t="s">
        <v>56</v>
      </c>
      <c r="E18" s="78">
        <v>75</v>
      </c>
      <c r="F18" s="78">
        <v>84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14">
        <f t="shared" si="0"/>
        <v>22.714285714285715</v>
      </c>
    </row>
    <row r="19" spans="2:12" x14ac:dyDescent="0.25">
      <c r="B19" s="18">
        <f t="shared" si="1"/>
        <v>11</v>
      </c>
      <c r="C19" s="38" t="s">
        <v>226</v>
      </c>
      <c r="D19" s="47" t="s">
        <v>225</v>
      </c>
      <c r="E19" s="31">
        <v>0</v>
      </c>
      <c r="F19" s="31">
        <v>50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14">
        <f t="shared" si="0"/>
        <v>7.1428571428571432</v>
      </c>
    </row>
    <row r="20" spans="2:12" x14ac:dyDescent="0.25">
      <c r="B20" s="18">
        <f t="shared" si="1"/>
        <v>12</v>
      </c>
      <c r="C20" s="32" t="s">
        <v>80</v>
      </c>
      <c r="D20" s="41" t="s">
        <v>57</v>
      </c>
      <c r="E20" s="31">
        <v>35</v>
      </c>
      <c r="F20" s="31">
        <v>60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14">
        <f t="shared" si="0"/>
        <v>13.571428571428571</v>
      </c>
    </row>
    <row r="21" spans="2:12" x14ac:dyDescent="0.25">
      <c r="B21" s="74">
        <f t="shared" si="1"/>
        <v>13</v>
      </c>
      <c r="C21" s="98" t="s">
        <v>231</v>
      </c>
      <c r="D21" s="99" t="s">
        <v>227</v>
      </c>
      <c r="E21" s="31">
        <v>45</v>
      </c>
      <c r="F21" s="78">
        <v>90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14">
        <f t="shared" si="0"/>
        <v>19.285714285714285</v>
      </c>
    </row>
    <row r="22" spans="2:12" x14ac:dyDescent="0.25">
      <c r="B22" s="79">
        <f t="shared" si="1"/>
        <v>14</v>
      </c>
      <c r="C22" s="98" t="s">
        <v>232</v>
      </c>
      <c r="D22" s="99" t="s">
        <v>228</v>
      </c>
      <c r="E22" s="31">
        <v>0</v>
      </c>
      <c r="F22" s="31">
        <v>53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14">
        <f t="shared" si="0"/>
        <v>7.5714285714285712</v>
      </c>
    </row>
    <row r="23" spans="2:12" x14ac:dyDescent="0.25">
      <c r="B23" s="18">
        <f t="shared" si="1"/>
        <v>15</v>
      </c>
      <c r="C23" s="98" t="s">
        <v>233</v>
      </c>
      <c r="D23" s="99" t="s">
        <v>229</v>
      </c>
      <c r="E23" s="31">
        <v>45</v>
      </c>
      <c r="F23" s="78">
        <v>94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14">
        <f t="shared" si="0"/>
        <v>19.857142857142858</v>
      </c>
    </row>
    <row r="24" spans="2:12" x14ac:dyDescent="0.25">
      <c r="B24" s="18">
        <f t="shared" si="1"/>
        <v>16</v>
      </c>
      <c r="C24" s="98" t="s">
        <v>234</v>
      </c>
      <c r="D24" s="99" t="s">
        <v>230</v>
      </c>
      <c r="E24" s="31">
        <v>25</v>
      </c>
      <c r="F24" s="31">
        <v>40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14">
        <f t="shared" si="0"/>
        <v>9.2857142857142865</v>
      </c>
    </row>
    <row r="25" spans="2:12" x14ac:dyDescent="0.25">
      <c r="B25" s="74">
        <f t="shared" si="1"/>
        <v>17</v>
      </c>
      <c r="C25" s="38" t="s">
        <v>236</v>
      </c>
      <c r="D25" s="47" t="s">
        <v>235</v>
      </c>
      <c r="E25" s="31">
        <v>16</v>
      </c>
      <c r="F25" s="78">
        <v>90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14">
        <f t="shared" si="0"/>
        <v>15.142857142857142</v>
      </c>
    </row>
    <row r="26" spans="2:12" x14ac:dyDescent="0.25">
      <c r="B26" s="74">
        <f t="shared" si="1"/>
        <v>18</v>
      </c>
      <c r="C26" s="32" t="s">
        <v>81</v>
      </c>
      <c r="D26" s="41" t="s">
        <v>58</v>
      </c>
      <c r="E26" s="78">
        <v>85</v>
      </c>
      <c r="F26" s="78">
        <v>95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14">
        <f t="shared" si="0"/>
        <v>25.714285714285715</v>
      </c>
    </row>
    <row r="27" spans="2:12" x14ac:dyDescent="0.25">
      <c r="B27" s="74">
        <f t="shared" si="1"/>
        <v>19</v>
      </c>
      <c r="C27" s="32" t="s">
        <v>82</v>
      </c>
      <c r="D27" s="41" t="s">
        <v>59</v>
      </c>
      <c r="E27" s="78">
        <v>94</v>
      </c>
      <c r="F27" s="78">
        <v>100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14">
        <f t="shared" si="0"/>
        <v>27.714285714285715</v>
      </c>
    </row>
    <row r="28" spans="2:12" x14ac:dyDescent="0.25">
      <c r="B28" s="74">
        <f t="shared" si="1"/>
        <v>20</v>
      </c>
      <c r="C28" s="32" t="s">
        <v>83</v>
      </c>
      <c r="D28" s="41" t="s">
        <v>60</v>
      </c>
      <c r="E28" s="78">
        <v>100</v>
      </c>
      <c r="F28" s="78">
        <v>100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14">
        <f t="shared" si="0"/>
        <v>28.571428571428573</v>
      </c>
    </row>
    <row r="29" spans="2:12" x14ac:dyDescent="0.25">
      <c r="B29" s="74">
        <f t="shared" si="1"/>
        <v>21</v>
      </c>
      <c r="C29" s="38" t="s">
        <v>238</v>
      </c>
      <c r="D29" s="47" t="s">
        <v>237</v>
      </c>
      <c r="E29" s="31">
        <v>31</v>
      </c>
      <c r="F29" s="78">
        <v>88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14">
        <f t="shared" si="0"/>
        <v>17</v>
      </c>
    </row>
    <row r="30" spans="2:12" x14ac:dyDescent="0.25">
      <c r="B30" s="74">
        <f t="shared" si="1"/>
        <v>22</v>
      </c>
      <c r="C30" s="32" t="s">
        <v>84</v>
      </c>
      <c r="D30" s="41" t="s">
        <v>61</v>
      </c>
      <c r="E30" s="31">
        <v>45</v>
      </c>
      <c r="F30" s="78">
        <v>89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14">
        <f t="shared" si="0"/>
        <v>19.142857142857142</v>
      </c>
    </row>
    <row r="31" spans="2:12" x14ac:dyDescent="0.25">
      <c r="B31" s="74">
        <f t="shared" si="1"/>
        <v>23</v>
      </c>
      <c r="C31" s="32" t="s">
        <v>240</v>
      </c>
      <c r="D31" s="41" t="s">
        <v>239</v>
      </c>
      <c r="E31" s="78">
        <v>96</v>
      </c>
      <c r="F31" s="78">
        <v>100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14">
        <f t="shared" si="0"/>
        <v>28</v>
      </c>
    </row>
    <row r="32" spans="2:12" x14ac:dyDescent="0.25">
      <c r="B32" s="74">
        <f t="shared" si="1"/>
        <v>24</v>
      </c>
      <c r="C32" s="32" t="s">
        <v>85</v>
      </c>
      <c r="D32" s="41" t="s">
        <v>62</v>
      </c>
      <c r="E32" s="78">
        <v>100</v>
      </c>
      <c r="F32" s="78">
        <v>100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14">
        <f t="shared" si="0"/>
        <v>28.571428571428573</v>
      </c>
    </row>
    <row r="33" spans="2:12" x14ac:dyDescent="0.25">
      <c r="B33" s="74">
        <f t="shared" si="1"/>
        <v>25</v>
      </c>
      <c r="C33" s="32" t="s">
        <v>242</v>
      </c>
      <c r="D33" s="41" t="s">
        <v>241</v>
      </c>
      <c r="E33" s="31">
        <v>25</v>
      </c>
      <c r="F33" s="31">
        <v>40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14">
        <f t="shared" si="0"/>
        <v>9.2857142857142865</v>
      </c>
    </row>
    <row r="34" spans="2:12" x14ac:dyDescent="0.25">
      <c r="B34" s="74">
        <f t="shared" si="1"/>
        <v>26</v>
      </c>
      <c r="C34" s="38" t="s">
        <v>244</v>
      </c>
      <c r="D34" s="47" t="s">
        <v>243</v>
      </c>
      <c r="E34" s="31">
        <v>45</v>
      </c>
      <c r="F34" s="78">
        <v>94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14">
        <f t="shared" si="0"/>
        <v>19.857142857142858</v>
      </c>
    </row>
    <row r="35" spans="2:12" x14ac:dyDescent="0.25">
      <c r="B35" s="74">
        <f t="shared" si="1"/>
        <v>27</v>
      </c>
      <c r="C35" s="18" t="s">
        <v>245</v>
      </c>
      <c r="D35" s="80" t="s">
        <v>246</v>
      </c>
      <c r="E35" s="39">
        <v>70</v>
      </c>
      <c r="F35" s="78">
        <v>98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14">
        <f t="shared" si="0"/>
        <v>24</v>
      </c>
    </row>
    <row r="36" spans="2:12" x14ac:dyDescent="0.25">
      <c r="B36" s="74">
        <f t="shared" si="1"/>
        <v>28</v>
      </c>
      <c r="C36" s="18" t="s">
        <v>248</v>
      </c>
      <c r="D36" s="80" t="s">
        <v>247</v>
      </c>
      <c r="E36" s="31">
        <v>0</v>
      </c>
      <c r="F36" s="78">
        <v>79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14">
        <f t="shared" si="0"/>
        <v>11.285714285714286</v>
      </c>
    </row>
    <row r="37" spans="2:12" x14ac:dyDescent="0.25">
      <c r="B37" s="74">
        <f t="shared" si="1"/>
        <v>29</v>
      </c>
      <c r="C37" s="32" t="s">
        <v>86</v>
      </c>
      <c r="D37" s="41" t="s">
        <v>63</v>
      </c>
      <c r="E37" s="31">
        <v>19</v>
      </c>
      <c r="F37" s="31">
        <v>10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14">
        <f t="shared" si="0"/>
        <v>4.1428571428571432</v>
      </c>
    </row>
    <row r="38" spans="2:12" x14ac:dyDescent="0.25">
      <c r="B38" s="18"/>
      <c r="C38" s="18"/>
      <c r="D38" s="32"/>
      <c r="E38" s="19"/>
      <c r="F38" s="19"/>
      <c r="G38" s="19"/>
      <c r="H38" s="19"/>
      <c r="I38" s="19"/>
      <c r="J38" s="19"/>
      <c r="K38" s="19"/>
      <c r="L38" s="14"/>
    </row>
    <row r="39" spans="2:12" x14ac:dyDescent="0.25">
      <c r="B39" s="18"/>
      <c r="C39" s="18"/>
      <c r="D39" s="32"/>
      <c r="E39" s="19"/>
      <c r="F39" s="19"/>
      <c r="G39" s="19"/>
      <c r="H39" s="19"/>
      <c r="I39" s="19"/>
      <c r="J39" s="19"/>
      <c r="K39" s="19"/>
      <c r="L39" s="14"/>
    </row>
    <row r="40" spans="2:12" x14ac:dyDescent="0.25">
      <c r="B40" s="18"/>
      <c r="C40" s="18"/>
      <c r="D40" s="32"/>
      <c r="E40" s="19"/>
      <c r="F40" s="19"/>
      <c r="G40" s="19"/>
      <c r="H40" s="19"/>
      <c r="I40" s="19"/>
      <c r="J40" s="19"/>
      <c r="K40" s="19"/>
      <c r="L40" s="14"/>
    </row>
    <row r="41" spans="2:12" x14ac:dyDescent="0.25">
      <c r="B41" s="18"/>
      <c r="C41" s="18"/>
      <c r="D41" s="32"/>
      <c r="E41" s="19"/>
      <c r="F41" s="19"/>
      <c r="G41" s="19"/>
      <c r="H41" s="19"/>
      <c r="I41" s="19"/>
      <c r="J41" s="19"/>
      <c r="K41" s="19"/>
      <c r="L41" s="14"/>
    </row>
    <row r="42" spans="2:12" x14ac:dyDescent="0.25">
      <c r="B42" s="18"/>
      <c r="C42" s="18"/>
      <c r="D42" s="32"/>
      <c r="E42" s="19"/>
      <c r="F42" s="19"/>
      <c r="G42" s="19"/>
      <c r="H42" s="19"/>
      <c r="I42" s="19"/>
      <c r="J42" s="19"/>
      <c r="K42" s="19"/>
      <c r="L42" s="14"/>
    </row>
    <row r="43" spans="2:12" x14ac:dyDescent="0.25">
      <c r="B43" s="18"/>
      <c r="C43" s="18"/>
      <c r="D43" s="32"/>
      <c r="E43" s="19"/>
      <c r="F43" s="19"/>
      <c r="G43" s="19"/>
      <c r="H43" s="19"/>
      <c r="I43" s="19"/>
      <c r="J43" s="19"/>
      <c r="K43" s="19"/>
      <c r="L43" s="14"/>
    </row>
    <row r="44" spans="2:12" x14ac:dyDescent="0.25">
      <c r="B44" s="18"/>
      <c r="C44" s="18"/>
      <c r="D44" s="32"/>
      <c r="E44" s="19"/>
      <c r="F44" s="19"/>
      <c r="G44" s="19"/>
      <c r="H44" s="19"/>
      <c r="I44" s="19"/>
      <c r="J44" s="19"/>
      <c r="K44" s="19"/>
      <c r="L44" s="14"/>
    </row>
    <row r="45" spans="2:12" x14ac:dyDescent="0.25">
      <c r="B45" s="18"/>
      <c r="C45" s="9"/>
      <c r="D45" s="32"/>
      <c r="E45" s="19"/>
      <c r="F45" s="19"/>
      <c r="G45" s="19"/>
      <c r="H45" s="19"/>
      <c r="I45" s="19"/>
      <c r="J45" s="19"/>
      <c r="K45" s="19"/>
      <c r="L45" s="14"/>
    </row>
    <row r="46" spans="2:12" x14ac:dyDescent="0.25">
      <c r="B46" s="18"/>
      <c r="C46" s="9"/>
      <c r="D46" s="32"/>
      <c r="E46" s="19"/>
      <c r="F46" s="19"/>
      <c r="G46" s="19"/>
      <c r="H46" s="19"/>
      <c r="I46" s="19"/>
      <c r="J46" s="19"/>
      <c r="K46" s="19"/>
      <c r="L46" s="14"/>
    </row>
    <row r="47" spans="2:12" x14ac:dyDescent="0.25">
      <c r="B47" s="18"/>
      <c r="C47" s="9"/>
      <c r="D47" s="32"/>
      <c r="E47" s="19"/>
      <c r="F47" s="19"/>
      <c r="G47" s="19"/>
      <c r="H47" s="19"/>
      <c r="I47" s="19"/>
      <c r="J47" s="19"/>
      <c r="K47" s="19"/>
      <c r="L47" s="14"/>
    </row>
    <row r="48" spans="2:12" x14ac:dyDescent="0.25">
      <c r="B48" s="18"/>
      <c r="C48" s="9"/>
      <c r="D48" s="32"/>
      <c r="E48" s="19"/>
      <c r="F48" s="19"/>
      <c r="G48" s="19"/>
      <c r="H48" s="19"/>
      <c r="I48" s="19"/>
      <c r="J48" s="19"/>
      <c r="K48" s="19"/>
      <c r="L48" s="14"/>
    </row>
    <row r="49" spans="2:12" x14ac:dyDescent="0.25">
      <c r="B49" s="18"/>
      <c r="C49" s="9"/>
      <c r="D49" s="32"/>
      <c r="E49" s="19"/>
      <c r="F49" s="19"/>
      <c r="G49" s="19"/>
      <c r="H49" s="19"/>
      <c r="I49" s="19"/>
      <c r="J49" s="19"/>
      <c r="K49" s="19"/>
      <c r="L49" s="14"/>
    </row>
    <row r="50" spans="2:12" x14ac:dyDescent="0.25">
      <c r="B50" s="18"/>
      <c r="C50" s="9"/>
      <c r="D50" s="32"/>
      <c r="E50" s="19"/>
      <c r="F50" s="19"/>
      <c r="G50" s="19"/>
      <c r="H50" s="19"/>
      <c r="I50" s="19"/>
      <c r="J50" s="19"/>
      <c r="K50" s="19"/>
      <c r="L50" s="14"/>
    </row>
    <row r="51" spans="2:12" x14ac:dyDescent="0.25">
      <c r="B51" s="18"/>
      <c r="C51" s="9"/>
      <c r="D51" s="32"/>
      <c r="E51" s="19"/>
      <c r="F51" s="19"/>
      <c r="G51" s="19"/>
      <c r="H51" s="19"/>
      <c r="I51" s="19"/>
      <c r="J51" s="19"/>
      <c r="K51" s="19"/>
      <c r="L51" s="14"/>
    </row>
    <row r="52" spans="2:12" x14ac:dyDescent="0.25">
      <c r="B52" s="18"/>
      <c r="C52" s="9"/>
      <c r="D52" s="32"/>
      <c r="E52" s="19"/>
      <c r="F52" s="19"/>
      <c r="G52" s="19"/>
      <c r="H52" s="19"/>
      <c r="I52" s="19"/>
      <c r="J52" s="19"/>
      <c r="K52" s="19"/>
      <c r="L52" s="14"/>
    </row>
    <row r="53" spans="2:12" x14ac:dyDescent="0.25">
      <c r="B53" s="18"/>
      <c r="C53" s="22"/>
      <c r="D53" s="33"/>
      <c r="E53" s="3"/>
      <c r="F53" s="3"/>
      <c r="G53" s="3"/>
      <c r="H53" s="3"/>
      <c r="I53" s="3"/>
      <c r="J53" s="3"/>
      <c r="K53" s="3"/>
      <c r="L53" s="14"/>
    </row>
    <row r="54" spans="2:12" x14ac:dyDescent="0.25">
      <c r="C54" s="105"/>
      <c r="D54" s="105"/>
      <c r="E54" s="23">
        <f>COUNTIF(E9:E53,"&gt;=70")</f>
        <v>9</v>
      </c>
      <c r="F54" s="23">
        <f t="shared" ref="F54:K54" si="2">COUNTIF(F9:F53,"&gt;=70")</f>
        <v>22</v>
      </c>
      <c r="G54" s="23">
        <f t="shared" si="2"/>
        <v>0</v>
      </c>
      <c r="H54" s="23">
        <f t="shared" si="2"/>
        <v>0</v>
      </c>
      <c r="I54" s="23">
        <f t="shared" si="2"/>
        <v>0</v>
      </c>
      <c r="J54" s="23">
        <f t="shared" si="2"/>
        <v>0</v>
      </c>
      <c r="K54" s="23">
        <f t="shared" si="2"/>
        <v>0</v>
      </c>
      <c r="L54" s="27">
        <f t="shared" ref="L54" si="3">COUNTIF(L9:L48,"&gt;=70")</f>
        <v>0</v>
      </c>
    </row>
    <row r="55" spans="2:12" x14ac:dyDescent="0.25">
      <c r="C55" s="105"/>
      <c r="D55" s="105"/>
      <c r="E55" s="24">
        <f>COUNTIF(E9:E53,"&lt;70")</f>
        <v>20</v>
      </c>
      <c r="F55" s="24">
        <f t="shared" ref="F55:L55" si="4">COUNTIF(F9:F53,"&lt;70")</f>
        <v>7</v>
      </c>
      <c r="G55" s="24">
        <f t="shared" si="4"/>
        <v>29</v>
      </c>
      <c r="H55" s="24">
        <f t="shared" si="4"/>
        <v>29</v>
      </c>
      <c r="I55" s="24">
        <f t="shared" si="4"/>
        <v>29</v>
      </c>
      <c r="J55" s="24">
        <f t="shared" si="4"/>
        <v>29</v>
      </c>
      <c r="K55" s="24">
        <f t="shared" si="4"/>
        <v>29</v>
      </c>
      <c r="L55" s="24">
        <f t="shared" si="4"/>
        <v>29</v>
      </c>
    </row>
    <row r="56" spans="2:12" x14ac:dyDescent="0.25">
      <c r="C56" s="105"/>
      <c r="D56" s="105"/>
      <c r="E56" s="24">
        <f>COUNT(E9:E53)</f>
        <v>29</v>
      </c>
      <c r="F56" s="24">
        <f t="shared" ref="F56:L56" si="5">COUNT(F9:F53)</f>
        <v>29</v>
      </c>
      <c r="G56" s="24">
        <f t="shared" si="5"/>
        <v>29</v>
      </c>
      <c r="H56" s="24">
        <f t="shared" si="5"/>
        <v>29</v>
      </c>
      <c r="I56" s="24">
        <f t="shared" si="5"/>
        <v>29</v>
      </c>
      <c r="J56" s="24">
        <f t="shared" si="5"/>
        <v>29</v>
      </c>
      <c r="K56" s="24">
        <f t="shared" si="5"/>
        <v>29</v>
      </c>
      <c r="L56" s="24">
        <f t="shared" si="5"/>
        <v>29</v>
      </c>
    </row>
    <row r="57" spans="2:12" x14ac:dyDescent="0.25">
      <c r="C57" s="105"/>
      <c r="D57" s="105"/>
      <c r="E57" s="25">
        <f>E54/E56</f>
        <v>0.31034482758620691</v>
      </c>
      <c r="F57" s="26">
        <f t="shared" ref="F57:L57" si="6">F54/F56</f>
        <v>0.75862068965517238</v>
      </c>
      <c r="G57" s="26">
        <f t="shared" si="6"/>
        <v>0</v>
      </c>
      <c r="H57" s="26">
        <f t="shared" si="6"/>
        <v>0</v>
      </c>
      <c r="I57" s="26">
        <f t="shared" si="6"/>
        <v>0</v>
      </c>
      <c r="J57" s="26">
        <f t="shared" si="6"/>
        <v>0</v>
      </c>
      <c r="K57" s="26">
        <f t="shared" si="6"/>
        <v>0</v>
      </c>
      <c r="L57" s="26">
        <f t="shared" si="6"/>
        <v>0</v>
      </c>
    </row>
    <row r="58" spans="2:12" x14ac:dyDescent="0.25">
      <c r="C58" s="105"/>
      <c r="D58" s="105"/>
      <c r="E58" s="25">
        <f>E55/E56</f>
        <v>0.68965517241379315</v>
      </c>
      <c r="F58" s="25">
        <f t="shared" ref="F58:L58" si="7">F55/F56</f>
        <v>0.2413793103448276</v>
      </c>
      <c r="G58" s="26">
        <f t="shared" si="7"/>
        <v>1</v>
      </c>
      <c r="H58" s="26">
        <f t="shared" si="7"/>
        <v>1</v>
      </c>
      <c r="I58" s="26">
        <f t="shared" si="7"/>
        <v>1</v>
      </c>
      <c r="J58" s="26">
        <f t="shared" si="7"/>
        <v>1</v>
      </c>
      <c r="K58" s="26">
        <f t="shared" si="7"/>
        <v>1</v>
      </c>
      <c r="L58" s="26">
        <f t="shared" si="7"/>
        <v>1</v>
      </c>
    </row>
    <row r="59" spans="2:12" x14ac:dyDescent="0.25">
      <c r="C59" s="105"/>
      <c r="D59" s="105"/>
    </row>
    <row r="60" spans="2:12" x14ac:dyDescent="0.25">
      <c r="C60" s="17"/>
      <c r="D60" s="17"/>
    </row>
    <row r="61" spans="2:12" x14ac:dyDescent="0.25">
      <c r="E61" s="126"/>
      <c r="F61" s="126"/>
      <c r="G61" s="126"/>
      <c r="H61" s="126"/>
      <c r="I61" s="126"/>
      <c r="J61" s="126"/>
      <c r="K61" s="126"/>
    </row>
    <row r="62" spans="2:12" x14ac:dyDescent="0.25">
      <c r="E62" s="120" t="s">
        <v>18</v>
      </c>
      <c r="F62" s="120"/>
      <c r="G62" s="120"/>
      <c r="H62" s="120"/>
      <c r="I62" s="120"/>
      <c r="J62" s="120"/>
      <c r="K62" s="120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407A</vt:lpstr>
      <vt:lpstr>201A</vt:lpstr>
      <vt:lpstr>201B</vt:lpstr>
      <vt:lpstr>401A</vt:lpstr>
      <vt:lpstr>401B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laura</cp:lastModifiedBy>
  <cp:lastPrinted>2023-03-21T15:13:53Z</cp:lastPrinted>
  <dcterms:created xsi:type="dcterms:W3CDTF">2023-03-14T19:16:59Z</dcterms:created>
  <dcterms:modified xsi:type="dcterms:W3CDTF">2025-04-01T23:12:19Z</dcterms:modified>
</cp:coreProperties>
</file>