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tona_\Desktop\SEMESTRE FEB-JUN 2025\EVIDENCIAS DOCENTES FEB-JUN 2025\LPA\"/>
    </mc:Choice>
  </mc:AlternateContent>
  <xr:revisionPtr revIDLastSave="0" documentId="8_{D1D64C1B-C9D7-437D-8D0F-D341F18D4477}" xr6:coauthVersionLast="47" xr6:coauthVersionMax="47" xr10:uidLastSave="{00000000-0000-0000-0000-000000000000}"/>
  <bookViews>
    <workbookView xWindow="-108" yWindow="-108" windowWidth="23256" windowHeight="12456" activeTab="3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2" i="22" l="1"/>
  <c r="L23" i="22"/>
  <c r="L21" i="22" l="1"/>
  <c r="I15" i="22" l="1"/>
  <c r="I16" i="22"/>
  <c r="I17" i="22"/>
  <c r="I18" i="22"/>
  <c r="I19" i="22"/>
  <c r="I20" i="22"/>
  <c r="N28" i="25" l="1"/>
  <c r="M28" i="25"/>
  <c r="H28" i="25"/>
  <c r="J28" i="25"/>
  <c r="L18" i="25"/>
  <c r="L16" i="25"/>
  <c r="N28" i="24" l="1"/>
  <c r="M28" i="24"/>
  <c r="D18" i="25" l="1"/>
  <c r="L19" i="22" l="1"/>
  <c r="L20" i="22"/>
  <c r="E8" i="23" l="1"/>
  <c r="K28" i="25" l="1"/>
  <c r="G28" i="25"/>
  <c r="F28" i="25"/>
  <c r="C18" i="25"/>
  <c r="A18" i="25"/>
  <c r="E17" i="25"/>
  <c r="L17" i="25" s="1"/>
  <c r="D17" i="25"/>
  <c r="C17" i="25"/>
  <c r="A17" i="25"/>
  <c r="D16" i="25"/>
  <c r="C16" i="25"/>
  <c r="A16" i="25"/>
  <c r="E15" i="25"/>
  <c r="L15" i="25" s="1"/>
  <c r="D15" i="25"/>
  <c r="C15" i="25"/>
  <c r="A15" i="25"/>
  <c r="E14" i="25"/>
  <c r="D14" i="25"/>
  <c r="C14" i="25"/>
  <c r="A14" i="25"/>
  <c r="B10" i="25"/>
  <c r="B37" i="25" s="1"/>
  <c r="L8" i="25"/>
  <c r="H8" i="25"/>
  <c r="E8" i="25"/>
  <c r="K28" i="24"/>
  <c r="G28" i="24"/>
  <c r="F28" i="24"/>
  <c r="E18" i="24"/>
  <c r="D18" i="24"/>
  <c r="C18" i="24"/>
  <c r="A18" i="24"/>
  <c r="E20" i="24"/>
  <c r="D20" i="24"/>
  <c r="C20" i="24"/>
  <c r="A20" i="24"/>
  <c r="D19" i="24"/>
  <c r="C19" i="24"/>
  <c r="A19" i="24"/>
  <c r="E15" i="24"/>
  <c r="D15" i="24"/>
  <c r="C15" i="24"/>
  <c r="A15" i="24"/>
  <c r="E14" i="24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I18" i="23"/>
  <c r="I17" i="23"/>
  <c r="I16" i="23"/>
  <c r="I15" i="23"/>
  <c r="I14" i="23"/>
  <c r="B10" i="23"/>
  <c r="B37" i="23" s="1"/>
  <c r="L8" i="23"/>
  <c r="H8" i="23"/>
  <c r="L15" i="22"/>
  <c r="L17" i="22"/>
  <c r="L18" i="22"/>
  <c r="B10" i="22"/>
  <c r="B37" i="22" s="1"/>
  <c r="L8" i="22"/>
  <c r="H8" i="22"/>
  <c r="E8" i="22"/>
  <c r="N28" i="22"/>
  <c r="M28" i="22"/>
  <c r="K28" i="22"/>
  <c r="G28" i="22"/>
  <c r="F28" i="22"/>
  <c r="B37" i="10"/>
  <c r="N28" i="10"/>
  <c r="M28" i="10"/>
  <c r="K28" i="10"/>
  <c r="F28" i="10"/>
  <c r="E28" i="10"/>
  <c r="L18" i="10"/>
  <c r="L17" i="10"/>
  <c r="L16" i="10"/>
  <c r="L15" i="10"/>
  <c r="L14" i="10"/>
  <c r="L14" i="25" l="1"/>
  <c r="I14" i="22"/>
  <c r="E28" i="25"/>
  <c r="E28" i="24"/>
  <c r="L14" i="23"/>
  <c r="L15" i="23"/>
  <c r="L16" i="23"/>
  <c r="L17" i="23"/>
  <c r="L18" i="23"/>
  <c r="E28" i="23"/>
  <c r="L14" i="22"/>
  <c r="E28" i="22"/>
  <c r="I28" i="10"/>
  <c r="L28" i="10"/>
  <c r="L28" i="24" l="1"/>
  <c r="I28" i="25"/>
  <c r="L28" i="25"/>
  <c r="I28" i="24"/>
  <c r="I28" i="23"/>
  <c r="L28" i="23"/>
  <c r="I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<sst xmlns="http://schemas.openxmlformats.org/spreadsheetml/2006/main" count="269" uniqueCount="53">
  <si>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</si>
  <si>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</si>
  <si>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</si>
  <si>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</si>
  <si>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</si>
  <si>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</si>
  <si>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</si>
  <si>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</si>
  <si>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</si>
  <si>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</si>
  <si>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</si>
  <si>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</si>
  <si>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</si>
  <si>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</si>
  <si>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</si>
  <si>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</si>
  <si>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</si>
  <si>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</si>
  <si>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</si>
  <si>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</si>
  <si>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</si>
  <si>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</si>
  <si>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</si>
  <si>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</si>
  <si>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</si>
  <si>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</si>
  <si>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</si>
  <si>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</si>
  <si>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</si>
  <si>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</si>
  <si>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</si>
  <si>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DEPARTAMENTO CIENCIAS BÁSICAS</t>
  </si>
  <si>
    <t>DEPARTAMENTO DE CIENCIAS BÁSICAS</t>
  </si>
  <si>
    <t xml:space="preserve"> </t>
  </si>
  <si>
    <t>D.E. TONATIUH SOSME SANCHEZ</t>
  </si>
  <si>
    <t>M.I.I. LAURA PORRAS ARIAS</t>
  </si>
  <si>
    <t>IIND</t>
  </si>
  <si>
    <t>ESTADISTICA INFERENCIAL II</t>
  </si>
  <si>
    <t>401A</t>
  </si>
  <si>
    <t>IGEM</t>
  </si>
  <si>
    <t>V</t>
  </si>
  <si>
    <t xml:space="preserve">PROBABILIDAD Y ESTADISTICA </t>
  </si>
  <si>
    <t>201A</t>
  </si>
  <si>
    <t>201B</t>
  </si>
  <si>
    <t>401C</t>
  </si>
  <si>
    <t>II</t>
  </si>
  <si>
    <t>III</t>
  </si>
  <si>
    <t>IV</t>
  </si>
  <si>
    <t>VI</t>
  </si>
  <si>
    <t>ESTADISTICA INFERENCIAL I</t>
  </si>
  <si>
    <t>401B</t>
  </si>
  <si>
    <t>407A</t>
  </si>
  <si>
    <t>FEB-JUN-2025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</si>
</sst>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2" fontId="4" fillId="2" borderId="6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9" fontId="4" fillId="3" borderId="9" xfId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7"/>
  <sheetViews>
    <sheetView zoomScale="85" zoomScaleNormal="85" zoomScaleSheetLayoutView="100" workbookViewId="0">
      <selection activeCell="N18" sqref="N18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11.66406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29" t="s">
        <v>0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27" t="s">
        <v>2</v>
      </c>
      <c r="B6" s="27"/>
      <c r="C6" s="27"/>
      <c r="D6" s="27"/>
      <c r="E6" s="28" t="s">
        <v>32</v>
      </c>
      <c r="F6" s="28"/>
      <c r="G6" s="28"/>
      <c r="H6" s="2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3</v>
      </c>
      <c r="B8" s="38" t="s">
        <v>4</v>
      </c>
      <c r="C8" s="38"/>
      <c r="D8" s="14" t="s">
        <v>5</v>
      </c>
      <c r="E8" s="5">
        <v>5</v>
      </c>
      <c r="G8" s="4" t="s">
        <v>6</v>
      </c>
      <c r="H8" s="5">
        <v>3</v>
      </c>
      <c r="I8" s="37" t="s">
        <v>7</v>
      </c>
      <c r="J8" s="37"/>
      <c r="K8" s="37"/>
      <c r="L8" s="38" t="s">
        <v>52</v>
      </c>
      <c r="M8" s="38"/>
      <c r="N8" s="38"/>
    </row>
    <row r="10" spans="1:14" x14ac:dyDescent="0.25">
      <c r="A10" s="4" t="s">
        <v>8</v>
      </c>
      <c r="B10" s="38" t="s">
        <v>35</v>
      </c>
      <c r="C10" s="38"/>
      <c r="D10" s="38"/>
      <c r="E10" s="38"/>
      <c r="F10" s="38"/>
      <c r="G10" s="38"/>
      <c r="H10" s="38"/>
      <c r="I10" s="38"/>
      <c r="J10" s="38"/>
      <c r="K10" s="38"/>
      <c r="L10" s="3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9" t="s">
        <v>9</v>
      </c>
      <c r="B12" s="35" t="s">
        <v>10</v>
      </c>
      <c r="C12" s="35" t="s">
        <v>11</v>
      </c>
      <c r="D12" s="30" t="s">
        <v>12</v>
      </c>
      <c r="E12" s="30" t="s">
        <v>13</v>
      </c>
      <c r="F12" s="30" t="s">
        <v>14</v>
      </c>
      <c r="G12" s="30"/>
      <c r="H12" s="30" t="s">
        <v>15</v>
      </c>
      <c r="I12" s="30" t="s">
        <v>16</v>
      </c>
      <c r="J12" s="30" t="s">
        <v>17</v>
      </c>
      <c r="K12" s="30" t="s">
        <v>18</v>
      </c>
      <c r="L12" s="30" t="s">
        <v>19</v>
      </c>
      <c r="M12" s="30" t="s">
        <v>20</v>
      </c>
      <c r="N12" s="32" t="s">
        <v>21</v>
      </c>
    </row>
    <row r="13" spans="1:14" x14ac:dyDescent="0.25">
      <c r="A13" s="40"/>
      <c r="B13" s="36"/>
      <c r="C13" s="36"/>
      <c r="D13" s="31"/>
      <c r="E13" s="31"/>
      <c r="F13" s="7" t="s">
        <v>22</v>
      </c>
      <c r="G13" s="7" t="s">
        <v>23</v>
      </c>
      <c r="H13" s="31"/>
      <c r="I13" s="31"/>
      <c r="J13" s="31"/>
      <c r="K13" s="31"/>
      <c r="L13" s="31"/>
      <c r="M13" s="31"/>
      <c r="N13" s="33"/>
    </row>
    <row r="14" spans="1:14" s="11" customFormat="1" x14ac:dyDescent="0.25">
      <c r="A14" s="8" t="s">
        <v>41</v>
      </c>
      <c r="B14" s="9"/>
      <c r="C14" s="9" t="s">
        <v>42</v>
      </c>
      <c r="D14" s="9" t="s">
        <v>36</v>
      </c>
      <c r="E14" s="9">
        <v>35</v>
      </c>
      <c r="F14" s="9"/>
      <c r="G14" s="9"/>
      <c r="H14" s="10"/>
      <c r="I14" s="9"/>
      <c r="J14" s="10"/>
      <c r="K14" s="9">
        <v>0</v>
      </c>
      <c r="L14" s="10">
        <f t="shared" ref="L14:L28" si="0">K14/E14</f>
        <v>0</v>
      </c>
      <c r="M14" s="9"/>
      <c r="N14" s="15"/>
    </row>
    <row r="15" spans="1:14" s="11" customFormat="1" x14ac:dyDescent="0.25">
      <c r="A15" s="8" t="s">
        <v>41</v>
      </c>
      <c r="B15" s="9"/>
      <c r="C15" s="9" t="s">
        <v>43</v>
      </c>
      <c r="D15" s="9" t="s">
        <v>36</v>
      </c>
      <c r="E15" s="9">
        <v>33</v>
      </c>
      <c r="F15" s="9"/>
      <c r="G15" s="9"/>
      <c r="H15" s="10"/>
      <c r="I15" s="9"/>
      <c r="J15" s="10"/>
      <c r="K15" s="9">
        <v>0</v>
      </c>
      <c r="L15" s="10">
        <f t="shared" si="0"/>
        <v>0</v>
      </c>
      <c r="M15" s="22"/>
      <c r="N15" s="23"/>
    </row>
    <row r="16" spans="1:14" s="11" customFormat="1" x14ac:dyDescent="0.25">
      <c r="A16" s="8" t="s">
        <v>37</v>
      </c>
      <c r="B16" s="9" t="s">
        <v>21</v>
      </c>
      <c r="C16" s="9" t="s">
        <v>38</v>
      </c>
      <c r="D16" s="9" t="s">
        <v>36</v>
      </c>
      <c r="E16" s="9">
        <v>31</v>
      </c>
      <c r="F16" s="9">
        <v>14</v>
      </c>
      <c r="G16" s="9"/>
      <c r="H16" s="10"/>
      <c r="I16" s="9">
        <v>17</v>
      </c>
      <c r="J16" s="10"/>
      <c r="K16" s="9">
        <v>0</v>
      </c>
      <c r="L16" s="10">
        <f t="shared" si="0"/>
        <v>0</v>
      </c>
      <c r="M16" s="9">
        <v>65</v>
      </c>
      <c r="N16" s="15">
        <v>0.45</v>
      </c>
    </row>
    <row r="17" spans="1:18" s="11" customFormat="1" x14ac:dyDescent="0.25">
      <c r="A17" s="8" t="s">
        <v>37</v>
      </c>
      <c r="B17" s="9" t="s">
        <v>21</v>
      </c>
      <c r="C17" s="9" t="s">
        <v>50</v>
      </c>
      <c r="D17" s="9" t="s">
        <v>36</v>
      </c>
      <c r="E17" s="9">
        <v>29</v>
      </c>
      <c r="F17" s="9">
        <v>8</v>
      </c>
      <c r="G17" s="9"/>
      <c r="H17" s="10"/>
      <c r="I17" s="9">
        <v>21</v>
      </c>
      <c r="J17" s="10"/>
      <c r="K17" s="9">
        <v>0</v>
      </c>
      <c r="L17" s="10">
        <f t="shared" si="0"/>
        <v>0</v>
      </c>
      <c r="M17" s="9">
        <v>44</v>
      </c>
      <c r="N17" s="15">
        <v>0.45</v>
      </c>
    </row>
    <row r="18" spans="1:18" s="11" customFormat="1" x14ac:dyDescent="0.25">
      <c r="A18" s="8" t="s">
        <v>49</v>
      </c>
      <c r="B18" s="9" t="s">
        <v>21</v>
      </c>
      <c r="C18" s="9" t="s">
        <v>51</v>
      </c>
      <c r="D18" s="9" t="s">
        <v>39</v>
      </c>
      <c r="E18" s="9">
        <v>30</v>
      </c>
      <c r="F18" s="9">
        <v>30</v>
      </c>
      <c r="G18" s="9"/>
      <c r="H18" s="10"/>
      <c r="I18" s="9"/>
      <c r="J18" s="10"/>
      <c r="K18" s="9">
        <v>0</v>
      </c>
      <c r="L18" s="10">
        <f t="shared" si="0"/>
        <v>0</v>
      </c>
      <c r="M18" s="9">
        <v>100</v>
      </c>
      <c r="N18" s="15">
        <v>0.97</v>
      </c>
    </row>
    <row r="19" spans="1:18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8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8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  <c r="R21" s="11" t="s">
        <v>33</v>
      </c>
    </row>
    <row r="22" spans="1:18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8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8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8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8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8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8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158</v>
      </c>
      <c r="F28" s="17">
        <f>SUM(F14:F27)</f>
        <v>52</v>
      </c>
      <c r="G28" s="17"/>
      <c r="H28" s="18"/>
      <c r="I28" s="17">
        <f t="shared" ref="I28" si="1">(E28-SUM(F28:G28))-K28</f>
        <v>106</v>
      </c>
      <c r="J28" s="18"/>
      <c r="K28" s="17">
        <f>SUM(K14:K27)</f>
        <v>0</v>
      </c>
      <c r="L28" s="18">
        <f t="shared" si="0"/>
        <v>0</v>
      </c>
      <c r="M28" s="17">
        <f>AVERAGE(M14:M27)</f>
        <v>69.666666666666671</v>
      </c>
      <c r="N28" s="19">
        <f>AVERAGE(N14:N27)</f>
        <v>0.62333333333333341</v>
      </c>
    </row>
    <row r="30" spans="1:18" ht="120" customHeight="1" x14ac:dyDescent="0.25">
      <c r="A30" s="34" t="s">
        <v>26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</row>
    <row r="32" spans="1:18" x14ac:dyDescent="0.25">
      <c r="A32" s="12"/>
    </row>
    <row r="33" spans="1:10" x14ac:dyDescent="0.25">
      <c r="B33" s="41" t="s">
        <v>27</v>
      </c>
      <c r="C33" s="41"/>
      <c r="D33" s="41"/>
      <c r="G33" s="26" t="s">
        <v>28</v>
      </c>
      <c r="H33" s="26"/>
      <c r="I33" s="26"/>
      <c r="J33" s="26"/>
    </row>
    <row r="34" spans="1:10" ht="62.25" customHeight="1" x14ac:dyDescent="0.25">
      <c r="B34" s="42"/>
      <c r="C34" s="42"/>
      <c r="D34" s="42"/>
      <c r="G34" s="38"/>
      <c r="H34" s="38"/>
      <c r="I34" s="38"/>
      <c r="J34" s="38"/>
    </row>
    <row r="35" spans="1:10" hidden="1" x14ac:dyDescent="0.25">
      <c r="A35" s="43" t="e">
        <v>#REF!</v>
      </c>
      <c r="B35" s="43"/>
      <c r="C35" s="6"/>
      <c r="E35" s="43"/>
      <c r="F35" s="43"/>
      <c r="G35" s="43"/>
      <c r="H35" s="43"/>
    </row>
    <row r="36" spans="1:10" hidden="1" x14ac:dyDescent="0.25"/>
    <row r="37" spans="1:10" ht="45" customHeight="1" x14ac:dyDescent="0.25">
      <c r="B37" s="44" t="str">
        <f>B10</f>
        <v>M.I.I. LAURA PORRAS ARIAS</v>
      </c>
      <c r="C37" s="44"/>
      <c r="D37" s="44"/>
      <c r="E37" s="13"/>
      <c r="F37" s="13"/>
      <c r="G37" s="44" t="s">
        <v>34</v>
      </c>
      <c r="H37" s="44"/>
      <c r="I37" s="44"/>
      <c r="J37" s="44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zoomScale="85" zoomScaleNormal="85" zoomScaleSheetLayoutView="100" workbookViewId="0">
      <selection activeCell="L26" sqref="L26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11.66406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29" t="s">
        <v>0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27" t="s">
        <v>2</v>
      </c>
      <c r="B6" s="27"/>
      <c r="C6" s="27"/>
      <c r="D6" s="27"/>
      <c r="E6" s="28" t="s">
        <v>32</v>
      </c>
      <c r="F6" s="28"/>
      <c r="G6" s="28"/>
      <c r="H6" s="2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8">
        <v>2</v>
      </c>
      <c r="C8" s="38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7" t="s">
        <v>7</v>
      </c>
      <c r="J8" s="37"/>
      <c r="K8" s="37"/>
      <c r="L8" s="38" t="str">
        <f>'1'!L8</f>
        <v>FEB-JUN-2025</v>
      </c>
      <c r="M8" s="38"/>
      <c r="N8" s="38"/>
    </row>
    <row r="10" spans="1:14" x14ac:dyDescent="0.25">
      <c r="A10" s="4" t="s">
        <v>8</v>
      </c>
      <c r="B10" s="38" t="str">
        <f>'1'!B10</f>
        <v>M.I.I. LAURA PORRAS ARIAS</v>
      </c>
      <c r="C10" s="38"/>
      <c r="D10" s="38"/>
      <c r="E10" s="38"/>
      <c r="F10" s="38"/>
      <c r="G10" s="38"/>
      <c r="H10" s="38"/>
      <c r="I10" s="38"/>
      <c r="J10" s="38"/>
      <c r="K10" s="38"/>
      <c r="L10" s="3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9" t="s">
        <v>9</v>
      </c>
      <c r="B12" s="35" t="s">
        <v>10</v>
      </c>
      <c r="C12" s="35" t="s">
        <v>11</v>
      </c>
      <c r="D12" s="30" t="s">
        <v>12</v>
      </c>
      <c r="E12" s="30" t="s">
        <v>13</v>
      </c>
      <c r="F12" s="30" t="s">
        <v>14</v>
      </c>
      <c r="G12" s="30"/>
      <c r="H12" s="30" t="s">
        <v>15</v>
      </c>
      <c r="I12" s="30" t="s">
        <v>16</v>
      </c>
      <c r="J12" s="30" t="s">
        <v>17</v>
      </c>
      <c r="K12" s="30" t="s">
        <v>18</v>
      </c>
      <c r="L12" s="30" t="s">
        <v>19</v>
      </c>
      <c r="M12" s="30" t="s">
        <v>20</v>
      </c>
      <c r="N12" s="32" t="s">
        <v>21</v>
      </c>
    </row>
    <row r="13" spans="1:14" x14ac:dyDescent="0.25">
      <c r="A13" s="40"/>
      <c r="B13" s="36"/>
      <c r="C13" s="36"/>
      <c r="D13" s="31"/>
      <c r="E13" s="31"/>
      <c r="F13" s="7" t="s">
        <v>22</v>
      </c>
      <c r="G13" s="7" t="s">
        <v>23</v>
      </c>
      <c r="H13" s="31"/>
      <c r="I13" s="31"/>
      <c r="J13" s="31"/>
      <c r="K13" s="31"/>
      <c r="L13" s="31"/>
      <c r="M13" s="31"/>
      <c r="N13" s="33"/>
    </row>
    <row r="14" spans="1:14" s="11" customFormat="1" x14ac:dyDescent="0.25">
      <c r="A14" s="8" t="s">
        <v>41</v>
      </c>
      <c r="B14" s="9" t="s">
        <v>21</v>
      </c>
      <c r="C14" s="9" t="s">
        <v>42</v>
      </c>
      <c r="D14" s="9" t="s">
        <v>36</v>
      </c>
      <c r="E14" s="9">
        <v>35</v>
      </c>
      <c r="F14" s="9">
        <v>17</v>
      </c>
      <c r="G14" s="9"/>
      <c r="H14" s="10"/>
      <c r="I14" s="9">
        <f t="shared" ref="I14:I28" si="0">(E14-SUM(F14:G14))-K14</f>
        <v>18</v>
      </c>
      <c r="J14" s="10"/>
      <c r="K14" s="9">
        <v>0</v>
      </c>
      <c r="L14" s="10">
        <f t="shared" ref="L14:L28" si="1">K14/E14</f>
        <v>0</v>
      </c>
      <c r="M14" s="9">
        <v>67</v>
      </c>
      <c r="N14" s="15">
        <v>0.49</v>
      </c>
    </row>
    <row r="15" spans="1:14" s="11" customFormat="1" x14ac:dyDescent="0.25">
      <c r="A15" s="8" t="s">
        <v>41</v>
      </c>
      <c r="B15" s="9" t="s">
        <v>21</v>
      </c>
      <c r="C15" s="9" t="s">
        <v>43</v>
      </c>
      <c r="D15" s="9" t="s">
        <v>36</v>
      </c>
      <c r="E15" s="9">
        <v>33</v>
      </c>
      <c r="F15" s="9">
        <v>22</v>
      </c>
      <c r="G15" s="9"/>
      <c r="H15" s="10"/>
      <c r="I15" s="9">
        <f t="shared" si="0"/>
        <v>11</v>
      </c>
      <c r="J15" s="10"/>
      <c r="K15" s="9">
        <v>0</v>
      </c>
      <c r="L15" s="10">
        <f t="shared" si="1"/>
        <v>0</v>
      </c>
      <c r="M15" s="9">
        <v>74</v>
      </c>
      <c r="N15" s="15">
        <v>0.61</v>
      </c>
    </row>
    <row r="16" spans="1:14" s="11" customFormat="1" x14ac:dyDescent="0.25">
      <c r="A16" s="8" t="s">
        <v>37</v>
      </c>
      <c r="B16" s="9" t="s">
        <v>45</v>
      </c>
      <c r="C16" s="9" t="s">
        <v>38</v>
      </c>
      <c r="D16" s="9" t="s">
        <v>36</v>
      </c>
      <c r="E16" s="9">
        <v>31</v>
      </c>
      <c r="F16" s="9">
        <v>23</v>
      </c>
      <c r="G16" s="9"/>
      <c r="H16" s="10"/>
      <c r="I16" s="9">
        <f t="shared" si="0"/>
        <v>8</v>
      </c>
      <c r="J16" s="10"/>
      <c r="K16" s="9">
        <v>0</v>
      </c>
      <c r="L16" s="10">
        <v>0</v>
      </c>
      <c r="M16" s="9">
        <v>76</v>
      </c>
      <c r="N16" s="15">
        <v>0.68</v>
      </c>
    </row>
    <row r="17" spans="1:14" s="11" customFormat="1" x14ac:dyDescent="0.25">
      <c r="A17" s="8" t="s">
        <v>37</v>
      </c>
      <c r="B17" s="9" t="s">
        <v>45</v>
      </c>
      <c r="C17" s="9" t="s">
        <v>44</v>
      </c>
      <c r="D17" s="9" t="s">
        <v>36</v>
      </c>
      <c r="E17" s="9">
        <v>29</v>
      </c>
      <c r="F17" s="9">
        <v>22</v>
      </c>
      <c r="G17" s="9"/>
      <c r="H17" s="10"/>
      <c r="I17" s="9">
        <f t="shared" si="0"/>
        <v>7</v>
      </c>
      <c r="J17" s="10"/>
      <c r="K17" s="9">
        <v>0</v>
      </c>
      <c r="L17" s="10">
        <f t="shared" si="1"/>
        <v>0</v>
      </c>
      <c r="M17" s="9">
        <v>79</v>
      </c>
      <c r="N17" s="15">
        <v>0.72</v>
      </c>
    </row>
    <row r="18" spans="1:14" s="11" customFormat="1" x14ac:dyDescent="0.25">
      <c r="A18" s="8" t="s">
        <v>37</v>
      </c>
      <c r="B18" s="9" t="s">
        <v>45</v>
      </c>
      <c r="C18" s="9" t="s">
        <v>51</v>
      </c>
      <c r="D18" s="9" t="s">
        <v>39</v>
      </c>
      <c r="E18" s="9">
        <v>30</v>
      </c>
      <c r="F18" s="9">
        <v>27</v>
      </c>
      <c r="G18" s="9"/>
      <c r="H18" s="10"/>
      <c r="I18" s="9">
        <f t="shared" si="0"/>
        <v>3</v>
      </c>
      <c r="J18" s="10"/>
      <c r="K18" s="9">
        <v>0</v>
      </c>
      <c r="L18" s="10">
        <f t="shared" si="1"/>
        <v>0</v>
      </c>
      <c r="M18" s="9">
        <v>86</v>
      </c>
      <c r="N18" s="15">
        <v>0.63</v>
      </c>
    </row>
    <row r="19" spans="1:14" s="11" customFormat="1" x14ac:dyDescent="0.25">
      <c r="A19" s="8" t="s">
        <v>41</v>
      </c>
      <c r="B19" s="9" t="s">
        <v>45</v>
      </c>
      <c r="C19" s="9" t="s">
        <v>42</v>
      </c>
      <c r="D19" s="9" t="s">
        <v>36</v>
      </c>
      <c r="E19" s="9">
        <v>35</v>
      </c>
      <c r="F19" s="9">
        <v>17</v>
      </c>
      <c r="G19" s="9"/>
      <c r="H19" s="10"/>
      <c r="I19" s="9">
        <f t="shared" si="0"/>
        <v>18</v>
      </c>
      <c r="J19" s="10"/>
      <c r="K19" s="9">
        <v>0</v>
      </c>
      <c r="L19" s="10">
        <f t="shared" ref="L19:L20" si="2">K19/E19</f>
        <v>0</v>
      </c>
      <c r="M19" s="9">
        <v>63</v>
      </c>
      <c r="N19" s="15">
        <v>0.56999999999999995</v>
      </c>
    </row>
    <row r="20" spans="1:14" s="11" customFormat="1" x14ac:dyDescent="0.25">
      <c r="A20" s="8" t="s">
        <v>41</v>
      </c>
      <c r="B20" s="9" t="s">
        <v>45</v>
      </c>
      <c r="C20" s="9" t="s">
        <v>43</v>
      </c>
      <c r="D20" s="9" t="s">
        <v>36</v>
      </c>
      <c r="E20" s="9">
        <v>33</v>
      </c>
      <c r="F20" s="9">
        <v>20</v>
      </c>
      <c r="G20" s="9"/>
      <c r="H20" s="10"/>
      <c r="I20" s="9">
        <f t="shared" si="0"/>
        <v>13</v>
      </c>
      <c r="J20" s="10"/>
      <c r="K20" s="9">
        <v>0</v>
      </c>
      <c r="L20" s="10">
        <f t="shared" si="2"/>
        <v>0</v>
      </c>
      <c r="M20" s="9">
        <v>71</v>
      </c>
      <c r="N20" s="15">
        <v>0.61</v>
      </c>
    </row>
    <row r="21" spans="1:14" s="11" customFormat="1" x14ac:dyDescent="0.25">
      <c r="A21" s="8" t="s">
        <v>37</v>
      </c>
      <c r="B21" s="9" t="s">
        <v>46</v>
      </c>
      <c r="C21" s="9" t="s">
        <v>51</v>
      </c>
      <c r="D21" s="9" t="s">
        <v>39</v>
      </c>
      <c r="E21" s="9">
        <v>30</v>
      </c>
      <c r="F21" s="9">
        <v>26</v>
      </c>
      <c r="G21" s="9"/>
      <c r="H21" s="10"/>
      <c r="I21" s="9">
        <v>4</v>
      </c>
      <c r="J21" s="10"/>
      <c r="K21" s="9">
        <v>0</v>
      </c>
      <c r="L21" s="10">
        <f t="shared" ref="L21" si="3">K21/E21</f>
        <v>0</v>
      </c>
      <c r="M21" s="9">
        <v>87</v>
      </c>
      <c r="N21" s="15">
        <v>0.77</v>
      </c>
    </row>
    <row r="22" spans="1:14" s="11" customFormat="1" x14ac:dyDescent="0.25">
      <c r="A22" s="8" t="s">
        <v>41</v>
      </c>
      <c r="B22" s="9" t="s">
        <v>46</v>
      </c>
      <c r="C22" s="9" t="s">
        <v>42</v>
      </c>
      <c r="D22" s="9" t="s">
        <v>36</v>
      </c>
      <c r="E22" s="9">
        <v>35</v>
      </c>
      <c r="F22" s="9">
        <v>26</v>
      </c>
      <c r="G22" s="9"/>
      <c r="H22" s="10"/>
      <c r="I22" s="9">
        <v>9</v>
      </c>
      <c r="J22" s="10"/>
      <c r="K22" s="9">
        <v>0</v>
      </c>
      <c r="L22" s="10">
        <f t="shared" ref="L22:L23" si="4">K22/E22</f>
        <v>0</v>
      </c>
      <c r="M22" s="9">
        <v>75</v>
      </c>
      <c r="N22" s="15">
        <v>0.54</v>
      </c>
    </row>
    <row r="23" spans="1:14" s="11" customFormat="1" x14ac:dyDescent="0.25">
      <c r="A23" s="8" t="s">
        <v>41</v>
      </c>
      <c r="B23" s="9" t="s">
        <v>46</v>
      </c>
      <c r="C23" s="9" t="s">
        <v>43</v>
      </c>
      <c r="D23" s="9" t="s">
        <v>36</v>
      </c>
      <c r="E23" s="9">
        <v>33</v>
      </c>
      <c r="F23" s="9">
        <v>20</v>
      </c>
      <c r="G23" s="9"/>
      <c r="H23" s="10"/>
      <c r="I23" s="9">
        <v>13</v>
      </c>
      <c r="J23" s="10"/>
      <c r="K23" s="9">
        <v>0</v>
      </c>
      <c r="L23" s="10">
        <f t="shared" si="4"/>
        <v>0</v>
      </c>
      <c r="M23" s="9">
        <v>68</v>
      </c>
      <c r="N23" s="15">
        <v>0.61</v>
      </c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324</v>
      </c>
      <c r="F28" s="17">
        <f>SUM(F14:F27)</f>
        <v>220</v>
      </c>
      <c r="G28" s="17">
        <f>SUM(G14:G27)</f>
        <v>0</v>
      </c>
      <c r="H28" s="18"/>
      <c r="I28" s="17">
        <f t="shared" si="0"/>
        <v>104</v>
      </c>
      <c r="J28" s="18"/>
      <c r="K28" s="17">
        <f>SUM(K14:K27)</f>
        <v>0</v>
      </c>
      <c r="L28" s="18">
        <f t="shared" si="1"/>
        <v>0</v>
      </c>
      <c r="M28" s="21">
        <f>AVERAGE(M14:M27)</f>
        <v>74.599999999999994</v>
      </c>
      <c r="N28" s="19">
        <f>AVERAGE(N14:N27)</f>
        <v>0.623</v>
      </c>
    </row>
    <row r="30" spans="1:14" ht="120" customHeight="1" x14ac:dyDescent="0.25">
      <c r="A30" s="34" t="s">
        <v>26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</row>
    <row r="32" spans="1:14" x14ac:dyDescent="0.25">
      <c r="A32" s="12"/>
    </row>
    <row r="33" spans="1:10" x14ac:dyDescent="0.25">
      <c r="B33" s="41" t="s">
        <v>27</v>
      </c>
      <c r="C33" s="41"/>
      <c r="D33" s="41"/>
      <c r="G33" s="26" t="s">
        <v>28</v>
      </c>
      <c r="H33" s="26"/>
      <c r="I33" s="26"/>
      <c r="J33" s="26"/>
    </row>
    <row r="34" spans="1:10" ht="62.25" customHeight="1" x14ac:dyDescent="0.25">
      <c r="B34" s="42"/>
      <c r="C34" s="42"/>
      <c r="D34" s="42"/>
      <c r="G34" s="38"/>
      <c r="H34" s="38"/>
      <c r="I34" s="38"/>
      <c r="J34" s="38"/>
    </row>
    <row r="35" spans="1:10" hidden="1" x14ac:dyDescent="0.25">
      <c r="A35" s="43" t="e">
        <v>#REF!</v>
      </c>
      <c r="B35" s="43"/>
      <c r="C35" s="6"/>
      <c r="E35" s="43"/>
      <c r="F35" s="43"/>
      <c r="G35" s="43"/>
      <c r="H35" s="43"/>
    </row>
    <row r="36" spans="1:10" hidden="1" x14ac:dyDescent="0.25"/>
    <row r="37" spans="1:10" ht="45" customHeight="1" x14ac:dyDescent="0.25">
      <c r="B37" s="44" t="str">
        <f>B10</f>
        <v>M.I.I. LAURA PORRAS ARIAS</v>
      </c>
      <c r="C37" s="44"/>
      <c r="D37" s="44"/>
      <c r="E37" s="13"/>
      <c r="F37" s="13"/>
      <c r="G37" s="44" t="s">
        <v>34</v>
      </c>
      <c r="H37" s="44"/>
      <c r="I37" s="44"/>
      <c r="J37" s="44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90" zoomScaleNormal="90" zoomScaleSheetLayoutView="100" workbookViewId="0">
      <selection activeCell="S19" sqref="S19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11.10937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29" t="s">
        <v>0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27" t="s">
        <v>2</v>
      </c>
      <c r="B6" s="27"/>
      <c r="C6" s="27"/>
      <c r="D6" s="27"/>
      <c r="E6" s="28" t="s">
        <v>32</v>
      </c>
      <c r="F6" s="28"/>
      <c r="G6" s="28"/>
      <c r="H6" s="2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8">
        <v>3</v>
      </c>
      <c r="C8" s="38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7" t="s">
        <v>7</v>
      </c>
      <c r="J8" s="37"/>
      <c r="K8" s="37"/>
      <c r="L8" s="38" t="str">
        <f>'1'!L8</f>
        <v>FEB-JUN-2025</v>
      </c>
      <c r="M8" s="38"/>
      <c r="N8" s="38"/>
    </row>
    <row r="10" spans="1:14" x14ac:dyDescent="0.25">
      <c r="A10" s="4" t="s">
        <v>8</v>
      </c>
      <c r="B10" s="38" t="str">
        <f>'1'!B10</f>
        <v>M.I.I. LAURA PORRAS ARIAS</v>
      </c>
      <c r="C10" s="38"/>
      <c r="D10" s="38"/>
      <c r="E10" s="38"/>
      <c r="F10" s="38"/>
      <c r="G10" s="38"/>
      <c r="H10" s="38"/>
      <c r="I10" s="38"/>
      <c r="J10" s="38"/>
      <c r="K10" s="38"/>
      <c r="L10" s="3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9" t="s">
        <v>9</v>
      </c>
      <c r="B12" s="35" t="s">
        <v>10</v>
      </c>
      <c r="C12" s="35" t="s">
        <v>11</v>
      </c>
      <c r="D12" s="30" t="s">
        <v>12</v>
      </c>
      <c r="E12" s="30" t="s">
        <v>13</v>
      </c>
      <c r="F12" s="30" t="s">
        <v>14</v>
      </c>
      <c r="G12" s="30"/>
      <c r="H12" s="30" t="s">
        <v>15</v>
      </c>
      <c r="I12" s="30" t="s">
        <v>16</v>
      </c>
      <c r="J12" s="30" t="s">
        <v>17</v>
      </c>
      <c r="K12" s="30" t="s">
        <v>18</v>
      </c>
      <c r="L12" s="30" t="s">
        <v>19</v>
      </c>
      <c r="M12" s="30" t="s">
        <v>20</v>
      </c>
      <c r="N12" s="32" t="s">
        <v>21</v>
      </c>
    </row>
    <row r="13" spans="1:14" x14ac:dyDescent="0.25">
      <c r="A13" s="40"/>
      <c r="B13" s="36"/>
      <c r="C13" s="36"/>
      <c r="D13" s="31"/>
      <c r="E13" s="31"/>
      <c r="F13" s="7" t="s">
        <v>22</v>
      </c>
      <c r="G13" s="7" t="s">
        <v>23</v>
      </c>
      <c r="H13" s="31"/>
      <c r="I13" s="31"/>
      <c r="J13" s="31"/>
      <c r="K13" s="31"/>
      <c r="L13" s="31"/>
      <c r="M13" s="31"/>
      <c r="N13" s="33"/>
    </row>
    <row r="14" spans="1:14" s="11" customFormat="1" x14ac:dyDescent="0.25">
      <c r="A14" s="8" t="s">
        <v>41</v>
      </c>
      <c r="B14" s="9" t="s">
        <v>47</v>
      </c>
      <c r="C14" s="9" t="s">
        <v>42</v>
      </c>
      <c r="D14" s="9" t="s">
        <v>36</v>
      </c>
      <c r="E14" s="9">
        <v>35</v>
      </c>
      <c r="F14" s="9">
        <v>32</v>
      </c>
      <c r="G14" s="9"/>
      <c r="H14" s="10"/>
      <c r="I14" s="9">
        <f t="shared" ref="I14:I28" si="0">(E14-SUM(F14:G14))-K14</f>
        <v>3</v>
      </c>
      <c r="J14" s="10"/>
      <c r="K14" s="9">
        <v>0</v>
      </c>
      <c r="L14" s="10">
        <f t="shared" ref="L14:L28" si="1">K14/E14</f>
        <v>0</v>
      </c>
      <c r="M14" s="9">
        <v>86</v>
      </c>
      <c r="N14" s="15">
        <v>0.86</v>
      </c>
    </row>
    <row r="15" spans="1:14" s="11" customFormat="1" x14ac:dyDescent="0.25">
      <c r="A15" s="8" t="s">
        <v>41</v>
      </c>
      <c r="B15" s="9" t="s">
        <v>47</v>
      </c>
      <c r="C15" s="9" t="s">
        <v>43</v>
      </c>
      <c r="D15" s="9" t="s">
        <v>36</v>
      </c>
      <c r="E15" s="9">
        <v>33</v>
      </c>
      <c r="F15" s="9">
        <v>33</v>
      </c>
      <c r="G15" s="9"/>
      <c r="H15" s="10"/>
      <c r="I15" s="9">
        <f t="shared" si="0"/>
        <v>0</v>
      </c>
      <c r="J15" s="10"/>
      <c r="K15" s="9">
        <v>0</v>
      </c>
      <c r="L15" s="10">
        <f t="shared" si="1"/>
        <v>0</v>
      </c>
      <c r="M15" s="9">
        <v>95</v>
      </c>
      <c r="N15" s="15">
        <v>0.55000000000000004</v>
      </c>
    </row>
    <row r="16" spans="1:14" s="11" customFormat="1" x14ac:dyDescent="0.25">
      <c r="A16" s="8" t="s">
        <v>37</v>
      </c>
      <c r="B16" s="9" t="s">
        <v>46</v>
      </c>
      <c r="C16" s="9" t="s">
        <v>38</v>
      </c>
      <c r="D16" s="9" t="s">
        <v>36</v>
      </c>
      <c r="E16" s="9">
        <v>31</v>
      </c>
      <c r="F16" s="9">
        <v>15</v>
      </c>
      <c r="G16" s="9"/>
      <c r="H16" s="10"/>
      <c r="I16" s="9">
        <f t="shared" si="0"/>
        <v>16</v>
      </c>
      <c r="J16" s="10"/>
      <c r="K16" s="9">
        <v>0</v>
      </c>
      <c r="L16" s="10">
        <f t="shared" si="1"/>
        <v>0</v>
      </c>
      <c r="M16" s="9">
        <v>71</v>
      </c>
      <c r="N16" s="15">
        <v>0.52</v>
      </c>
    </row>
    <row r="17" spans="1:14" s="11" customFormat="1" x14ac:dyDescent="0.25">
      <c r="A17" s="8" t="s">
        <v>37</v>
      </c>
      <c r="B17" s="9" t="s">
        <v>46</v>
      </c>
      <c r="C17" s="9" t="s">
        <v>50</v>
      </c>
      <c r="D17" s="9" t="s">
        <v>36</v>
      </c>
      <c r="E17" s="9">
        <v>29</v>
      </c>
      <c r="F17" s="9">
        <v>10</v>
      </c>
      <c r="G17" s="9"/>
      <c r="H17" s="10"/>
      <c r="I17" s="9">
        <f t="shared" si="0"/>
        <v>19</v>
      </c>
      <c r="J17" s="10"/>
      <c r="K17" s="9">
        <v>0</v>
      </c>
      <c r="L17" s="10">
        <f t="shared" si="1"/>
        <v>0</v>
      </c>
      <c r="M17" s="9">
        <v>59</v>
      </c>
      <c r="N17" s="15">
        <v>0.45</v>
      </c>
    </row>
    <row r="18" spans="1:14" s="11" customFormat="1" x14ac:dyDescent="0.25">
      <c r="A18" s="8" t="s">
        <v>37</v>
      </c>
      <c r="B18" s="9" t="s">
        <v>47</v>
      </c>
      <c r="C18" s="9" t="s">
        <v>51</v>
      </c>
      <c r="D18" s="9" t="s">
        <v>39</v>
      </c>
      <c r="E18" s="9">
        <v>30</v>
      </c>
      <c r="F18" s="9">
        <v>25</v>
      </c>
      <c r="G18" s="9"/>
      <c r="H18" s="10"/>
      <c r="I18" s="9">
        <f t="shared" si="0"/>
        <v>5</v>
      </c>
      <c r="J18" s="10"/>
      <c r="K18" s="9">
        <v>0</v>
      </c>
      <c r="L18" s="10">
        <f t="shared" si="1"/>
        <v>0</v>
      </c>
      <c r="M18" s="9">
        <v>80</v>
      </c>
      <c r="N18" s="15">
        <v>0.67</v>
      </c>
    </row>
    <row r="19" spans="1:14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24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24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24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25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25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158</v>
      </c>
      <c r="F28" s="17">
        <f>SUM(F14:F27)</f>
        <v>115</v>
      </c>
      <c r="G28" s="17">
        <f>SUM(G14:G27)</f>
        <v>0</v>
      </c>
      <c r="H28" s="18"/>
      <c r="I28" s="17">
        <f t="shared" si="0"/>
        <v>43</v>
      </c>
      <c r="J28" s="18"/>
      <c r="K28" s="17">
        <f>SUM(K14:K27)</f>
        <v>0</v>
      </c>
      <c r="L28" s="18">
        <f t="shared" si="1"/>
        <v>0</v>
      </c>
      <c r="M28" s="21">
        <f>AVERAGE(M14:M27)</f>
        <v>78.2</v>
      </c>
      <c r="N28" s="19">
        <f>AVERAGE(N14:N27)</f>
        <v>0.6100000000000001</v>
      </c>
    </row>
    <row r="30" spans="1:14" ht="120" customHeight="1" x14ac:dyDescent="0.25">
      <c r="A30" s="34" t="s">
        <v>26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</row>
    <row r="32" spans="1:14" x14ac:dyDescent="0.25">
      <c r="A32" s="12"/>
    </row>
    <row r="33" spans="1:10" x14ac:dyDescent="0.25">
      <c r="B33" s="41" t="s">
        <v>27</v>
      </c>
      <c r="C33" s="41"/>
      <c r="D33" s="41"/>
      <c r="G33" s="26" t="s">
        <v>28</v>
      </c>
      <c r="H33" s="26"/>
      <c r="I33" s="26"/>
      <c r="J33" s="26"/>
    </row>
    <row r="34" spans="1:10" ht="62.25" customHeight="1" x14ac:dyDescent="0.25">
      <c r="B34" s="42"/>
      <c r="C34" s="42"/>
      <c r="D34" s="42"/>
      <c r="G34" s="38"/>
      <c r="H34" s="38"/>
      <c r="I34" s="38"/>
      <c r="J34" s="38"/>
    </row>
    <row r="35" spans="1:10" hidden="1" x14ac:dyDescent="0.25">
      <c r="A35" s="43" t="e">
        <v>#REF!</v>
      </c>
      <c r="B35" s="43"/>
      <c r="C35" s="6"/>
      <c r="E35" s="43"/>
      <c r="F35" s="43"/>
      <c r="G35" s="43"/>
      <c r="H35" s="43"/>
    </row>
    <row r="36" spans="1:10" hidden="1" x14ac:dyDescent="0.25"/>
    <row r="37" spans="1:10" ht="45" customHeight="1" x14ac:dyDescent="0.25">
      <c r="B37" s="44" t="str">
        <f>B10</f>
        <v>M.I.I. LAURA PORRAS ARIAS</v>
      </c>
      <c r="C37" s="44"/>
      <c r="D37" s="44"/>
      <c r="E37" s="13"/>
      <c r="F37" s="13"/>
      <c r="G37" s="44" t="s">
        <v>34</v>
      </c>
      <c r="H37" s="44"/>
      <c r="I37" s="44"/>
      <c r="J37" s="44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abSelected="1" zoomScaleNormal="100" zoomScaleSheetLayoutView="100" workbookViewId="0">
      <selection activeCell="K24" sqref="K24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10.8867187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29" t="s">
        <v>0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27" t="s">
        <v>2</v>
      </c>
      <c r="B6" s="27"/>
      <c r="C6" s="27"/>
      <c r="D6" s="27"/>
      <c r="E6" s="28" t="s">
        <v>32</v>
      </c>
      <c r="F6" s="28"/>
      <c r="G6" s="28"/>
      <c r="H6" s="2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8">
        <v>4</v>
      </c>
      <c r="C8" s="38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7" t="s">
        <v>7</v>
      </c>
      <c r="J8" s="37"/>
      <c r="K8" s="37"/>
      <c r="L8" s="38" t="str">
        <f>'1'!L8</f>
        <v>FEB-JUN-2025</v>
      </c>
      <c r="M8" s="38"/>
      <c r="N8" s="38"/>
    </row>
    <row r="10" spans="1:14" x14ac:dyDescent="0.25">
      <c r="A10" s="4" t="s">
        <v>8</v>
      </c>
      <c r="B10" s="38" t="str">
        <f>'1'!B10</f>
        <v>M.I.I. LAURA PORRAS ARIAS</v>
      </c>
      <c r="C10" s="38"/>
      <c r="D10" s="38"/>
      <c r="E10" s="38"/>
      <c r="F10" s="38"/>
      <c r="G10" s="38"/>
      <c r="H10" s="38"/>
      <c r="I10" s="38"/>
      <c r="J10" s="38"/>
      <c r="K10" s="38"/>
      <c r="L10" s="3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9" t="s">
        <v>9</v>
      </c>
      <c r="B12" s="35" t="s">
        <v>10</v>
      </c>
      <c r="C12" s="35" t="s">
        <v>11</v>
      </c>
      <c r="D12" s="30" t="s">
        <v>12</v>
      </c>
      <c r="E12" s="30" t="s">
        <v>13</v>
      </c>
      <c r="F12" s="30" t="s">
        <v>14</v>
      </c>
      <c r="G12" s="30"/>
      <c r="H12" s="30" t="s">
        <v>15</v>
      </c>
      <c r="I12" s="30" t="s">
        <v>16</v>
      </c>
      <c r="J12" s="30" t="s">
        <v>17</v>
      </c>
      <c r="K12" s="30" t="s">
        <v>18</v>
      </c>
      <c r="L12" s="30" t="s">
        <v>19</v>
      </c>
      <c r="M12" s="30" t="s">
        <v>20</v>
      </c>
      <c r="N12" s="32" t="s">
        <v>21</v>
      </c>
    </row>
    <row r="13" spans="1:14" x14ac:dyDescent="0.25">
      <c r="A13" s="40"/>
      <c r="B13" s="36"/>
      <c r="C13" s="36"/>
      <c r="D13" s="31"/>
      <c r="E13" s="31"/>
      <c r="F13" s="7" t="s">
        <v>22</v>
      </c>
      <c r="G13" s="7" t="s">
        <v>23</v>
      </c>
      <c r="H13" s="31"/>
      <c r="I13" s="31"/>
      <c r="J13" s="31"/>
      <c r="K13" s="31"/>
      <c r="L13" s="31"/>
      <c r="M13" s="31"/>
      <c r="N13" s="33"/>
    </row>
    <row r="14" spans="1:14" s="11" customFormat="1" x14ac:dyDescent="0.25">
      <c r="A14" s="9" t="str">
        <f>'1'!A14</f>
        <v xml:space="preserve">PROBABILIDAD Y ESTADISTICA </v>
      </c>
      <c r="B14" s="9" t="s">
        <v>40</v>
      </c>
      <c r="C14" s="9" t="str">
        <f>'1'!C14</f>
        <v>201A</v>
      </c>
      <c r="D14" s="9" t="str">
        <f>'1'!D14</f>
        <v>IIND</v>
      </c>
      <c r="E14" s="9">
        <f>'1'!E14</f>
        <v>35</v>
      </c>
      <c r="F14" s="9">
        <v>32</v>
      </c>
      <c r="G14" s="9"/>
      <c r="H14" s="10"/>
      <c r="I14" s="9">
        <v>3</v>
      </c>
      <c r="J14" s="10"/>
      <c r="K14" s="9">
        <v>0</v>
      </c>
      <c r="L14" s="10">
        <v>0</v>
      </c>
      <c r="M14" s="9">
        <v>86</v>
      </c>
      <c r="N14" s="15">
        <v>0.51</v>
      </c>
    </row>
    <row r="15" spans="1:14" s="11" customFormat="1" x14ac:dyDescent="0.25">
      <c r="A15" s="9" t="str">
        <f>'1'!A15</f>
        <v xml:space="preserve">PROBABILIDAD Y ESTADISTICA </v>
      </c>
      <c r="B15" s="9" t="s">
        <v>40</v>
      </c>
      <c r="C15" s="9" t="str">
        <f>'1'!C15</f>
        <v>201B</v>
      </c>
      <c r="D15" s="9" t="str">
        <f>'1'!D15</f>
        <v>IIND</v>
      </c>
      <c r="E15" s="9">
        <f>'1'!E15</f>
        <v>33</v>
      </c>
      <c r="F15" s="9">
        <v>33</v>
      </c>
      <c r="G15" s="9"/>
      <c r="H15" s="10"/>
      <c r="I15" s="9">
        <v>0</v>
      </c>
      <c r="J15" s="10"/>
      <c r="K15" s="9">
        <v>0</v>
      </c>
      <c r="L15" s="10">
        <v>0</v>
      </c>
      <c r="M15" s="9">
        <v>87</v>
      </c>
      <c r="N15" s="15">
        <v>0.57999999999999996</v>
      </c>
    </row>
    <row r="16" spans="1:14" s="11" customFormat="1" x14ac:dyDescent="0.25">
      <c r="A16" s="9" t="s">
        <v>41</v>
      </c>
      <c r="B16" s="9" t="s">
        <v>48</v>
      </c>
      <c r="C16" s="9" t="s">
        <v>42</v>
      </c>
      <c r="D16" s="9" t="s">
        <v>36</v>
      </c>
      <c r="E16" s="9">
        <v>35</v>
      </c>
      <c r="F16" s="9">
        <v>31</v>
      </c>
      <c r="G16" s="9"/>
      <c r="H16" s="10"/>
      <c r="I16" s="9">
        <v>4</v>
      </c>
      <c r="J16" s="10"/>
      <c r="K16" s="9">
        <v>0</v>
      </c>
      <c r="L16" s="10">
        <v>0</v>
      </c>
      <c r="M16" s="9">
        <v>84</v>
      </c>
      <c r="N16" s="15">
        <v>0.69</v>
      </c>
    </row>
    <row r="17" spans="1:14" s="11" customFormat="1" x14ac:dyDescent="0.25">
      <c r="A17" s="9" t="s">
        <v>41</v>
      </c>
      <c r="B17" s="9" t="s">
        <v>48</v>
      </c>
      <c r="C17" s="9" t="s">
        <v>43</v>
      </c>
      <c r="D17" s="9" t="s">
        <v>36</v>
      </c>
      <c r="E17" s="9">
        <v>33</v>
      </c>
      <c r="F17" s="9">
        <v>31</v>
      </c>
      <c r="G17" s="9"/>
      <c r="H17" s="10"/>
      <c r="I17" s="9">
        <v>2</v>
      </c>
      <c r="J17" s="10"/>
      <c r="K17" s="9">
        <v>0</v>
      </c>
      <c r="L17" s="10">
        <v>0</v>
      </c>
      <c r="M17" s="9">
        <v>90</v>
      </c>
      <c r="N17" s="15">
        <v>0.73</v>
      </c>
    </row>
    <row r="18" spans="1:14" s="11" customFormat="1" x14ac:dyDescent="0.25">
      <c r="A18" s="9" t="str">
        <f>'1'!A18</f>
        <v>ESTADISTICA INFERENCIAL I</v>
      </c>
      <c r="B18" s="9" t="s">
        <v>40</v>
      </c>
      <c r="C18" s="9" t="str">
        <f>'1'!C18</f>
        <v>407A</v>
      </c>
      <c r="D18" s="9" t="str">
        <f>'1'!D18</f>
        <v>IGEM</v>
      </c>
      <c r="E18" s="9">
        <f>'1'!E18</f>
        <v>30</v>
      </c>
      <c r="F18" s="9">
        <v>25</v>
      </c>
      <c r="G18" s="9"/>
      <c r="H18" s="10"/>
      <c r="I18" s="9">
        <v>5</v>
      </c>
      <c r="J18" s="10"/>
      <c r="K18" s="9">
        <v>0</v>
      </c>
      <c r="L18" s="10">
        <v>0</v>
      </c>
      <c r="M18" s="9">
        <v>90</v>
      </c>
      <c r="N18" s="15">
        <v>0.83</v>
      </c>
    </row>
    <row r="19" spans="1:14" s="11" customFormat="1" x14ac:dyDescent="0.25">
      <c r="A19" s="9" t="str">
        <f>'1'!A16</f>
        <v>ESTADISTICA INFERENCIAL II</v>
      </c>
      <c r="B19" s="9" t="s">
        <v>47</v>
      </c>
      <c r="C19" s="9" t="str">
        <f>'1'!C16</f>
        <v>401A</v>
      </c>
      <c r="D19" s="9" t="str">
        <f>'1'!D16</f>
        <v>IIND</v>
      </c>
      <c r="E19" s="9">
        <v>31</v>
      </c>
      <c r="F19" s="9">
        <v>15</v>
      </c>
      <c r="G19" s="9"/>
      <c r="H19" s="10"/>
      <c r="I19" s="9">
        <v>16</v>
      </c>
      <c r="J19" s="10"/>
      <c r="K19" s="9">
        <v>0</v>
      </c>
      <c r="L19" s="10">
        <v>0</v>
      </c>
      <c r="M19" s="9">
        <v>59</v>
      </c>
      <c r="N19" s="15">
        <v>0.57999999999999996</v>
      </c>
    </row>
    <row r="20" spans="1:14" s="11" customFormat="1" x14ac:dyDescent="0.25">
      <c r="A20" s="9" t="str">
        <f>'1'!A17</f>
        <v>ESTADISTICA INFERENCIAL II</v>
      </c>
      <c r="B20" s="9" t="s">
        <v>47</v>
      </c>
      <c r="C20" s="9" t="str">
        <f>'1'!C17</f>
        <v>401B</v>
      </c>
      <c r="D20" s="9" t="str">
        <f>'1'!D17</f>
        <v>IIND</v>
      </c>
      <c r="E20" s="9">
        <f>'1'!E17</f>
        <v>29</v>
      </c>
      <c r="F20" s="9">
        <v>6</v>
      </c>
      <c r="G20" s="9"/>
      <c r="H20" s="10"/>
      <c r="I20" s="9">
        <v>23</v>
      </c>
      <c r="J20" s="10"/>
      <c r="K20" s="9">
        <v>0</v>
      </c>
      <c r="L20" s="10">
        <v>0</v>
      </c>
      <c r="M20" s="9">
        <v>44</v>
      </c>
      <c r="N20" s="15">
        <v>0.55000000000000004</v>
      </c>
    </row>
    <row r="21" spans="1:14" s="11" customFormat="1" x14ac:dyDescent="0.25">
      <c r="A21" s="9" t="s">
        <v>37</v>
      </c>
      <c r="B21" s="9" t="s">
        <v>40</v>
      </c>
      <c r="C21" s="9" t="s">
        <v>38</v>
      </c>
      <c r="D21" s="9" t="s">
        <v>36</v>
      </c>
      <c r="E21" s="9">
        <v>31</v>
      </c>
      <c r="F21" s="9">
        <v>21</v>
      </c>
      <c r="G21" s="9"/>
      <c r="H21" s="10"/>
      <c r="I21" s="9">
        <v>10</v>
      </c>
      <c r="J21" s="10"/>
      <c r="K21" s="9">
        <v>0</v>
      </c>
      <c r="L21" s="10">
        <v>0</v>
      </c>
      <c r="M21" s="9">
        <v>71</v>
      </c>
      <c r="N21" s="15">
        <v>0.68</v>
      </c>
    </row>
    <row r="22" spans="1:14" s="11" customFormat="1" x14ac:dyDescent="0.25">
      <c r="A22" s="9" t="s">
        <v>37</v>
      </c>
      <c r="B22" s="9" t="s">
        <v>40</v>
      </c>
      <c r="C22" s="9" t="s">
        <v>50</v>
      </c>
      <c r="D22" s="9" t="s">
        <v>36</v>
      </c>
      <c r="E22" s="9">
        <v>29</v>
      </c>
      <c r="F22" s="9">
        <v>11</v>
      </c>
      <c r="G22" s="9"/>
      <c r="H22" s="10"/>
      <c r="I22" s="9">
        <v>18</v>
      </c>
      <c r="J22" s="10"/>
      <c r="K22" s="9">
        <v>0</v>
      </c>
      <c r="L22" s="10">
        <v>0</v>
      </c>
      <c r="M22" s="9">
        <v>54</v>
      </c>
      <c r="N22" s="15">
        <v>0.38</v>
      </c>
    </row>
    <row r="23" spans="1:14" s="11" customFormat="1" x14ac:dyDescent="0.25">
      <c r="A23" s="25"/>
      <c r="B23" s="25"/>
      <c r="C23" s="25"/>
      <c r="D23" s="25"/>
      <c r="E23" s="25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25"/>
      <c r="B24" s="25"/>
      <c r="C24" s="25"/>
      <c r="D24" s="25"/>
      <c r="E24" s="25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286</v>
      </c>
      <c r="F28" s="17">
        <f>SUM(F14:F27)</f>
        <v>205</v>
      </c>
      <c r="G28" s="17">
        <f>SUM(G14:G27)</f>
        <v>0</v>
      </c>
      <c r="H28" s="18"/>
      <c r="I28" s="17">
        <f t="shared" ref="I28" si="0">(E28-SUM(F28:G28))-K28</f>
        <v>81</v>
      </c>
      <c r="J28" s="18"/>
      <c r="K28" s="17">
        <f>SUM(K14:K27)</f>
        <v>0</v>
      </c>
      <c r="L28" s="18">
        <f>AVERAGE(L14:L18)</f>
        <v>0</v>
      </c>
      <c r="M28" s="17">
        <f>AVERAGE(M14:M18)</f>
        <v>87.4</v>
      </c>
      <c r="N28" s="19">
        <f>AVERAGE(N14:N18)</f>
        <v>0.66799999999999993</v>
      </c>
    </row>
    <row r="30" spans="1:14" ht="120" customHeight="1" x14ac:dyDescent="0.25">
      <c r="A30" s="34" t="s">
        <v>26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</row>
    <row r="32" spans="1:14" x14ac:dyDescent="0.25">
      <c r="A32" s="12"/>
    </row>
    <row r="33" spans="1:10" x14ac:dyDescent="0.25">
      <c r="B33" s="41" t="s">
        <v>27</v>
      </c>
      <c r="C33" s="41"/>
      <c r="D33" s="41"/>
      <c r="G33" s="26" t="s">
        <v>28</v>
      </c>
      <c r="H33" s="26"/>
      <c r="I33" s="26"/>
      <c r="J33" s="26"/>
    </row>
    <row r="34" spans="1:10" ht="62.25" customHeight="1" x14ac:dyDescent="0.25">
      <c r="B34" s="42"/>
      <c r="C34" s="42"/>
      <c r="D34" s="42"/>
      <c r="G34" s="38"/>
      <c r="H34" s="38"/>
      <c r="I34" s="38"/>
      <c r="J34" s="38"/>
    </row>
    <row r="35" spans="1:10" hidden="1" x14ac:dyDescent="0.25">
      <c r="A35" s="43" t="e">
        <v>#REF!</v>
      </c>
      <c r="B35" s="43"/>
      <c r="C35" s="6"/>
      <c r="E35" s="43"/>
      <c r="F35" s="43"/>
      <c r="G35" s="43"/>
      <c r="H35" s="43"/>
    </row>
    <row r="36" spans="1:10" hidden="1" x14ac:dyDescent="0.25"/>
    <row r="37" spans="1:10" ht="45" customHeight="1" x14ac:dyDescent="0.25">
      <c r="B37" s="44" t="str">
        <f>B10</f>
        <v>M.I.I. LAURA PORRAS ARIAS</v>
      </c>
      <c r="C37" s="44"/>
      <c r="D37" s="44"/>
      <c r="E37" s="13"/>
      <c r="F37" s="13"/>
      <c r="G37" s="44" t="s">
        <v>34</v>
      </c>
      <c r="H37" s="44"/>
      <c r="I37" s="44"/>
      <c r="J37" s="44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Normal="100" zoomScaleSheetLayoutView="100" workbookViewId="0">
      <selection activeCell="J25" sqref="J25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10.332031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29" t="s">
        <v>0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27" t="s">
        <v>2</v>
      </c>
      <c r="B6" s="27"/>
      <c r="C6" s="27"/>
      <c r="D6" s="27"/>
      <c r="E6" s="28" t="s">
        <v>31</v>
      </c>
      <c r="F6" s="28"/>
      <c r="G6" s="28"/>
      <c r="H6" s="2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8" t="s">
        <v>29</v>
      </c>
      <c r="C8" s="38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7" t="s">
        <v>7</v>
      </c>
      <c r="J8" s="37"/>
      <c r="K8" s="37"/>
      <c r="L8" s="38" t="str">
        <f>'1'!L8</f>
        <v>FEB-JUN-2025</v>
      </c>
      <c r="M8" s="38"/>
      <c r="N8" s="38"/>
    </row>
    <row r="10" spans="1:14" x14ac:dyDescent="0.25">
      <c r="A10" s="4" t="s">
        <v>8</v>
      </c>
      <c r="B10" s="38" t="str">
        <f>'1'!B10</f>
        <v>M.I.I. LAURA PORRAS ARIAS</v>
      </c>
      <c r="C10" s="38"/>
      <c r="D10" s="38"/>
      <c r="E10" s="38"/>
      <c r="F10" s="38"/>
      <c r="G10" s="38"/>
      <c r="H10" s="38"/>
      <c r="I10" s="38"/>
      <c r="J10" s="38"/>
      <c r="K10" s="38"/>
      <c r="L10" s="3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9" t="s">
        <v>9</v>
      </c>
      <c r="B12" s="35" t="s">
        <v>10</v>
      </c>
      <c r="C12" s="35" t="s">
        <v>11</v>
      </c>
      <c r="D12" s="30" t="s">
        <v>12</v>
      </c>
      <c r="E12" s="30" t="s">
        <v>13</v>
      </c>
      <c r="F12" s="30" t="s">
        <v>14</v>
      </c>
      <c r="G12" s="30"/>
      <c r="H12" s="30" t="s">
        <v>15</v>
      </c>
      <c r="I12" s="30" t="s">
        <v>16</v>
      </c>
      <c r="J12" s="30" t="s">
        <v>17</v>
      </c>
      <c r="K12" s="30" t="s">
        <v>18</v>
      </c>
      <c r="L12" s="30" t="s">
        <v>19</v>
      </c>
      <c r="M12" s="30" t="s">
        <v>20</v>
      </c>
      <c r="N12" s="32" t="s">
        <v>21</v>
      </c>
    </row>
    <row r="13" spans="1:14" x14ac:dyDescent="0.25">
      <c r="A13" s="40"/>
      <c r="B13" s="36"/>
      <c r="C13" s="36"/>
      <c r="D13" s="31"/>
      <c r="E13" s="31"/>
      <c r="F13" s="7" t="s">
        <v>22</v>
      </c>
      <c r="G13" s="7" t="s">
        <v>23</v>
      </c>
      <c r="H13" s="31"/>
      <c r="I13" s="31"/>
      <c r="J13" s="31"/>
      <c r="K13" s="31"/>
      <c r="L13" s="31"/>
      <c r="M13" s="31"/>
      <c r="N13" s="33"/>
    </row>
    <row r="14" spans="1:14" s="11" customFormat="1" x14ac:dyDescent="0.25">
      <c r="A14" s="9" t="str">
        <f>'1'!A14</f>
        <v xml:space="preserve">PROBABILIDAD Y ESTADISTICA </v>
      </c>
      <c r="B14" s="9"/>
      <c r="C14" s="9" t="str">
        <f>'1'!C14</f>
        <v>201A</v>
      </c>
      <c r="D14" s="9" t="str">
        <f>'1'!D14</f>
        <v>IIND</v>
      </c>
      <c r="E14" s="9">
        <f>'1'!E14</f>
        <v>35</v>
      </c>
      <c r="F14" s="9"/>
      <c r="G14" s="9"/>
      <c r="H14" s="10"/>
      <c r="I14" s="9"/>
      <c r="J14" s="10"/>
      <c r="K14" s="9"/>
      <c r="L14" s="10">
        <f t="shared" ref="L14:L18" si="0">K14/E14</f>
        <v>0</v>
      </c>
      <c r="M14" s="9"/>
      <c r="N14" s="15"/>
    </row>
    <row r="15" spans="1:14" s="11" customFormat="1" x14ac:dyDescent="0.25">
      <c r="A15" s="9" t="str">
        <f>'1'!A15</f>
        <v xml:space="preserve">PROBABILIDAD Y ESTADISTICA </v>
      </c>
      <c r="B15" s="9"/>
      <c r="C15" s="9" t="str">
        <f>'1'!C15</f>
        <v>201B</v>
      </c>
      <c r="D15" s="9" t="str">
        <f>'1'!D15</f>
        <v>IIND</v>
      </c>
      <c r="E15" s="9">
        <f>'1'!E15</f>
        <v>33</v>
      </c>
      <c r="F15" s="9"/>
      <c r="G15" s="9"/>
      <c r="H15" s="10"/>
      <c r="I15" s="9"/>
      <c r="J15" s="10"/>
      <c r="K15" s="9"/>
      <c r="L15" s="10">
        <f t="shared" si="0"/>
        <v>0</v>
      </c>
      <c r="M15" s="9"/>
      <c r="N15" s="15"/>
    </row>
    <row r="16" spans="1:14" s="11" customFormat="1" x14ac:dyDescent="0.25">
      <c r="A16" s="9" t="str">
        <f>'1'!A16</f>
        <v>ESTADISTICA INFERENCIAL II</v>
      </c>
      <c r="B16" s="9"/>
      <c r="C16" s="9" t="str">
        <f>'1'!C16</f>
        <v>401A</v>
      </c>
      <c r="D16" s="9" t="str">
        <f>'1'!D16</f>
        <v>IIND</v>
      </c>
      <c r="E16" s="9">
        <v>31</v>
      </c>
      <c r="F16" s="9"/>
      <c r="G16" s="9"/>
      <c r="H16" s="10"/>
      <c r="I16" s="9"/>
      <c r="J16" s="10"/>
      <c r="K16" s="9"/>
      <c r="L16" s="10">
        <f t="shared" si="0"/>
        <v>0</v>
      </c>
      <c r="M16" s="9"/>
      <c r="N16" s="15"/>
    </row>
    <row r="17" spans="1:14" s="11" customFormat="1" x14ac:dyDescent="0.25">
      <c r="A17" s="9" t="str">
        <f>'1'!A17</f>
        <v>ESTADISTICA INFERENCIAL II</v>
      </c>
      <c r="B17" s="9"/>
      <c r="C17" s="9" t="str">
        <f>'1'!C17</f>
        <v>401B</v>
      </c>
      <c r="D17" s="9" t="str">
        <f>'1'!D17</f>
        <v>IIND</v>
      </c>
      <c r="E17" s="9">
        <f>'1'!E17</f>
        <v>29</v>
      </c>
      <c r="F17" s="9"/>
      <c r="G17" s="9"/>
      <c r="H17" s="10"/>
      <c r="I17" s="9"/>
      <c r="J17" s="10"/>
      <c r="K17" s="9"/>
      <c r="L17" s="10">
        <f t="shared" si="0"/>
        <v>0</v>
      </c>
      <c r="M17" s="9"/>
      <c r="N17" s="15"/>
    </row>
    <row r="18" spans="1:14" s="11" customFormat="1" x14ac:dyDescent="0.25">
      <c r="A18" s="9" t="str">
        <f>'1'!A18</f>
        <v>ESTADISTICA INFERENCIAL I</v>
      </c>
      <c r="B18" s="9"/>
      <c r="C18" s="9" t="str">
        <f>'1'!C18</f>
        <v>407A</v>
      </c>
      <c r="D18" s="9" t="str">
        <f>'1'!D18</f>
        <v>IGEM</v>
      </c>
      <c r="E18" s="9">
        <v>30</v>
      </c>
      <c r="F18" s="9"/>
      <c r="G18" s="9"/>
      <c r="H18" s="10"/>
      <c r="I18" s="9"/>
      <c r="J18" s="10"/>
      <c r="K18" s="9"/>
      <c r="L18" s="10">
        <f t="shared" si="0"/>
        <v>0</v>
      </c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158</v>
      </c>
      <c r="F28" s="17">
        <f>SUM(F14:F27)</f>
        <v>0</v>
      </c>
      <c r="G28" s="17">
        <f>SUM(G14:G27)</f>
        <v>0</v>
      </c>
      <c r="H28" s="18" t="e">
        <f>AVERAGE(H14:H18)</f>
        <v>#DIV/0!</v>
      </c>
      <c r="I28" s="17">
        <f t="shared" ref="I28" si="1">(E28-SUM(F28:G28))-K28</f>
        <v>158</v>
      </c>
      <c r="J28" s="18" t="e">
        <f>AVERAGE(J14:J18)</f>
        <v>#DIV/0!</v>
      </c>
      <c r="K28" s="17">
        <f>SUM(K14:K27)</f>
        <v>0</v>
      </c>
      <c r="L28" s="18">
        <f t="shared" ref="L28" si="2">K28/E28</f>
        <v>0</v>
      </c>
      <c r="M28" s="17" t="e">
        <f>AVERAGE(M14:M18)</f>
        <v>#DIV/0!</v>
      </c>
      <c r="N28" s="19" t="e">
        <f>AVERAGE(N14:N18)</f>
        <v>#DIV/0!</v>
      </c>
    </row>
    <row r="30" spans="1:14" ht="120" customHeight="1" x14ac:dyDescent="0.25">
      <c r="A30" s="34" t="s">
        <v>26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</row>
    <row r="32" spans="1:14" x14ac:dyDescent="0.25">
      <c r="A32" s="12"/>
    </row>
    <row r="33" spans="1:10" x14ac:dyDescent="0.25">
      <c r="B33" s="41" t="s">
        <v>27</v>
      </c>
      <c r="C33" s="41"/>
      <c r="D33" s="41"/>
      <c r="G33" s="26" t="s">
        <v>28</v>
      </c>
      <c r="H33" s="26"/>
      <c r="I33" s="26"/>
      <c r="J33" s="26"/>
    </row>
    <row r="34" spans="1:10" ht="62.25" customHeight="1" x14ac:dyDescent="0.25">
      <c r="B34" s="42"/>
      <c r="C34" s="42"/>
      <c r="D34" s="42"/>
      <c r="G34" s="38"/>
      <c r="H34" s="38"/>
      <c r="I34" s="38"/>
      <c r="J34" s="38"/>
    </row>
    <row r="35" spans="1:10" hidden="1" x14ac:dyDescent="0.25">
      <c r="A35" s="43" t="e">
        <v>#REF!</v>
      </c>
      <c r="B35" s="43"/>
      <c r="C35" s="6"/>
      <c r="E35" s="43"/>
      <c r="F35" s="43"/>
      <c r="G35" s="43"/>
      <c r="H35" s="43"/>
    </row>
    <row r="36" spans="1:10" hidden="1" x14ac:dyDescent="0.25"/>
    <row r="37" spans="1:10" ht="45" customHeight="1" x14ac:dyDescent="0.25">
      <c r="B37" s="44" t="str">
        <f>B10</f>
        <v>M.I.I. LAURA PORRAS ARIAS</v>
      </c>
      <c r="C37" s="44"/>
      <c r="D37" s="44"/>
      <c r="E37" s="13"/>
      <c r="F37" s="13"/>
      <c r="G37" s="44" t="s">
        <v>34</v>
      </c>
      <c r="H37" s="44"/>
      <c r="I37" s="44"/>
      <c r="J37" s="44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tonatiuh sosme sanchez</cp:lastModifiedBy>
  <cp:revision/>
  <dcterms:created xsi:type="dcterms:W3CDTF">2021-11-22T14:45:25Z</dcterms:created>
  <dcterms:modified xsi:type="dcterms:W3CDTF">2025-06-03T23:19:35Z</dcterms:modified>
  <cp:category/>
  <cp:contentStatus/>
</cp:coreProperties>
</file>