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21F0AAEE-338D-4545-B2AB-D0F706A36AF2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407A" sheetId="1" r:id="rId1"/>
    <sheet name="201A" sheetId="3" r:id="rId2"/>
    <sheet name="201B" sheetId="4" r:id="rId3"/>
    <sheet name="401A" sheetId="6" r:id="rId4"/>
    <sheet name="401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3" l="1"/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7" i="3"/>
  <c r="D28" i="3"/>
  <c r="D29" i="3"/>
  <c r="D30" i="3"/>
  <c r="D31" i="3"/>
  <c r="D32" i="3"/>
  <c r="D34" i="3"/>
  <c r="D35" i="3"/>
  <c r="D36" i="3"/>
  <c r="D37" i="3"/>
  <c r="D38" i="3"/>
  <c r="D39" i="3"/>
  <c r="D40" i="3"/>
  <c r="D41" i="3"/>
  <c r="D43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9" i="4"/>
  <c r="Q39" i="3"/>
  <c r="Q40" i="3"/>
  <c r="Q41" i="3"/>
  <c r="Q42" i="3"/>
  <c r="Q43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36" i="1" l="1"/>
  <c r="Q37" i="1"/>
  <c r="Q38" i="1"/>
  <c r="Q9" i="1"/>
  <c r="L9" i="5" l="1"/>
  <c r="L9" i="6"/>
  <c r="B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N57" i="4" l="1"/>
  <c r="L57" i="3"/>
  <c r="P57" i="3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Q58" i="1" l="1"/>
  <c r="Q57" i="1"/>
</calcChain>
</file>

<file path=xl/sharedStrings.xml><?xml version="1.0" encoding="utf-8"?>
<sst xmlns="http://schemas.openxmlformats.org/spreadsheetml/2006/main" count="410" uniqueCount="318">
  <si>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</si>
  <si>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</si>
  <si>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</si>
  <si>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</si>
  <si>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</si>
  <si>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</si>
  <si>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</si>
  <si>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</si>
  <si>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</si>
  <si>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</si>
  <si>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</si>
  <si>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</si>
  <si>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</si>
  <si>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</si>
  <si>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</si>
  <si>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</si>
  <si>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</si>
  <si>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</si>
  <si>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</si>
  <si>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</si>
  <si>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</si>
  <si>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</si>
  <si>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</si>
  <si>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</si>
  <si>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</si>
  <si>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</si>
  <si>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ESTADISTICA INFERENCIAL I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</si>
  <si>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</si>
  <si>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</si>
  <si>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</si>
  <si>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</si>
  <si>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</si>
  <si>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</si>
  <si>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</si>
  <si>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</si>
  <si>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</si>
  <si>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</si>
  <si>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</si>
  <si>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</si>
  <si>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</si>
  <si>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</si>
  <si>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</si>
  <si>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</si>
  <si>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</si>
  <si>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</si>
  <si>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</si>
  <si>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</si>
  <si>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</si>
  <si>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</si>
  <si>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</si>
  <si>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</si>
  <si>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</si>
  <si>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</si>
  <si>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</si>
  <si>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</si>
  <si>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</si>
  <si>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</si>
  <si>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</si>
  <si>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</si>
  <si>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</si>
  <si>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POLITO COBAXIN YULIANA</t>
  </si>
  <si>
    <t>PUCHETA PELAYO ESTRELLA ARLETTE</t>
  </si>
  <si>
    <t>REYES PAXTIAN UZZIEL</t>
  </si>
  <si>
    <t>VILLEGAS CHIGO MARIO NÉSTOR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</si>
  <si>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</si>
  <si>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</si>
  <si>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</si>
  <si>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</si>
  <si>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</si>
  <si>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</si>
  <si>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</si>
  <si>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</si>
  <si>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</si>
  <si>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</si>
  <si>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</si>
  <si>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</si>
  <si>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</si>
  <si>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</si>
  <si>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</si>
  <si>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</si>
  <si>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</si>
  <si>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231U0051</t>
  </si>
  <si>
    <t>231U0054</t>
  </si>
  <si>
    <t>231U0057</t>
  </si>
  <si>
    <t>231U0060</t>
  </si>
  <si>
    <t>231U0068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</si>
  <si>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</si>
  <si>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</si>
  <si>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</si>
  <si>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</si>
  <si>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</si>
  <si>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</si>
  <si>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</si>
  <si>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</si>
  <si>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</si>
  <si>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</si>
  <si>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</si>
  <si>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</si>
  <si>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</si>
  <si>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</si>
  <si>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</si>
  <si>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</si>
  <si>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</si>
  <si>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231U0017</t>
  </si>
  <si>
    <t>BONOLA ALFONSO CRISTIAN DE JESUS</t>
  </si>
  <si>
    <t>AGUILERA XALA STUARDO</t>
  </si>
  <si>
    <t>AGUIRRE ALDANA ALONDRA IVETH</t>
  </si>
  <si>
    <t>ALANIZ RODRIGUEZ MILAGROS MONTSERRAT</t>
  </si>
  <si>
    <t>ANTEMATE CHAGALA UZIEL</t>
  </si>
  <si>
    <t>BALDERAS LOPEZ SANTIAGO</t>
  </si>
  <si>
    <t>CASTILLO MARTINEZ CHRISTIAN ALESANDRO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</si>
  <si>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</si>
  <si>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</si>
  <si>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</si>
  <si>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</si>
  <si>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</si>
  <si>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</si>
  <si>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DOMINGUEZ ACOSTA GABINO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</si>
  <si>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</si>
  <si>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</si>
  <si>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</si>
  <si>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</si>
  <si>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</si>
  <si>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</si>
  <si>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LIMON MARTINEZ LUIS ALEJANDRO</t>
  </si>
  <si>
    <t>MATABUENA CHAGALA KARELY</t>
  </si>
  <si>
    <t>POLITO OLIN DARIAN DE JESUS</t>
  </si>
  <si>
    <t>RAMIREZ QUIRINO ALEJANDRO DE JESUS</t>
  </si>
  <si>
    <t>REYES DIAZ MARYORI ITZEL</t>
  </si>
  <si>
    <t>RODRIGUEZ REYES VALERIA</t>
  </si>
  <si>
    <t>TOTO BAUTISTA YESENIA</t>
  </si>
  <si>
    <t>TRICHE HIPOLITO JOSELIN DEL CARMEN</t>
  </si>
  <si>
    <t>VELASCO PUCHETA OSMAR DE JESUS</t>
  </si>
  <si>
    <t>231U0262</t>
  </si>
  <si>
    <t>231U0263</t>
  </si>
  <si>
    <t>231U0264</t>
  </si>
  <si>
    <t>231U0270</t>
  </si>
  <si>
    <t>231U0275</t>
  </si>
  <si>
    <t>231U0276</t>
  </si>
  <si>
    <t>231U0279</t>
  </si>
  <si>
    <t>231U0280</t>
  </si>
  <si>
    <t>231U0281</t>
  </si>
  <si>
    <t>231U0283</t>
  </si>
  <si>
    <t>231U0284</t>
  </si>
  <si>
    <t>231U0286</t>
  </si>
  <si>
    <t>231U0287</t>
  </si>
  <si>
    <t>231U0289</t>
  </si>
  <si>
    <t>231U0293</t>
  </si>
  <si>
    <t>231U0295</t>
  </si>
  <si>
    <t>231U0011</t>
  </si>
  <si>
    <t>231U0629</t>
  </si>
  <si>
    <t>231U0297</t>
  </si>
  <si>
    <t>231U0637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</si>
  <si>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</si>
  <si>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</si>
  <si>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</si>
  <si>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</si>
  <si>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</si>
  <si>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</si>
  <si>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</si>
  <si>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</si>
  <si>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 xml:space="preserve">407-A </t>
  </si>
  <si>
    <t>FEBRERO-JUNIO 2025</t>
  </si>
  <si>
    <t>PROBABILIDAD Y ESTADISTICA</t>
  </si>
  <si>
    <t xml:space="preserve">ESTADISTICA INFERENCIAL II </t>
  </si>
  <si>
    <t>401-A</t>
  </si>
  <si>
    <t>401-B</t>
  </si>
  <si>
    <t>201-B</t>
  </si>
  <si>
    <t>201-A</t>
  </si>
  <si>
    <t>AGUILAR CHONTAL INGRID</t>
  </si>
  <si>
    <t>BADILLO SERRANO KEVIN OTONIEL</t>
  </si>
  <si>
    <t>BAXIN PIXTA ERICK</t>
  </si>
  <si>
    <t>BELTRAN TOTO DANIELA</t>
  </si>
  <si>
    <t>COBAXIN ACUA JOEÑ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</si>
  <si>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</si>
  <si>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</si>
  <si>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</si>
  <si>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</si>
  <si>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</si>
  <si>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</si>
  <si>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EVELYN ANYELI</t>
  </si>
  <si>
    <t>JUAREZ SANTOS ESTEFANI</t>
  </si>
  <si>
    <t>LLANO PUCHETA MARIA DEL ROSARIO</t>
  </si>
  <si>
    <t>LOPEZ PEREZ NIEVES MARLENE</t>
  </si>
  <si>
    <t>LOPEZ REMENTERIA AURELIO</t>
  </si>
  <si>
    <t>LUCHO PAXTIAN ALEXIS</t>
  </si>
  <si>
    <t>MARCIAL XALA JOSE SIMON</t>
  </si>
  <si>
    <t>MARTINEZ XALA EMMANUEL DE JESUS</t>
  </si>
  <si>
    <t>MOLINA CRUZ KIMBERLY</t>
  </si>
  <si>
    <t>MUÑIZ IXBA AMILETT</t>
  </si>
  <si>
    <t>NOLASCO FIGUEROA OSCAR OTHON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</si>
  <si>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</si>
  <si>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</si>
  <si>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</si>
  <si>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</si>
  <si>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</si>
  <si>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SUDAY</t>
  </si>
  <si>
    <t>SOLANA PELEAZ AZUL AVRIL</t>
  </si>
  <si>
    <t>TEOBA CONTRERAS DIANA DEL CARMEN</t>
  </si>
  <si>
    <t>TORRES NAVARRETE ODALYS RUBI</t>
  </si>
  <si>
    <t>XALATE MENDOZA GAEL ENRIQUE</t>
  </si>
  <si>
    <t>XOLOT ALVARADO JOSE ANTONIO</t>
  </si>
  <si>
    <t>CAPORAL VELAZQUEZ JOSE DE JESUS</t>
  </si>
  <si>
    <t>MENDEZ ESPEJO MANUEL EDUARDO</t>
  </si>
  <si>
    <t>ORTIZ GOREL YAMILA</t>
  </si>
  <si>
    <t>231U0307</t>
  </si>
  <si>
    <t>221U0453</t>
  </si>
  <si>
    <t>SANCHEZ CHIPOL YERI ORBELIN</t>
  </si>
  <si>
    <t>221U0116</t>
  </si>
  <si>
    <t>SOSA AMOROSO ZAIR OTONIEL</t>
  </si>
  <si>
    <t>211U0116</t>
  </si>
  <si>
    <t>211U0118</t>
  </si>
  <si>
    <t>VELASCO CATEMAXCA JESUS</t>
  </si>
  <si>
    <t>231U0079</t>
  </si>
  <si>
    <t>221U0124</t>
  </si>
  <si>
    <t>VILLAFUERTE CONCHI ARIEL MOISES</t>
  </si>
  <si>
    <t>SANCHEZ BARRAZA ANGEL DE JESUS</t>
  </si>
  <si>
    <t>221U0115</t>
  </si>
  <si>
    <t>BELLI ARRES LUIS MAURI</t>
  </si>
  <si>
    <t>231U0015</t>
  </si>
  <si>
    <t>COYBERT JARAMILLO EMILY AYLIN</t>
  </si>
  <si>
    <t>231U0028</t>
  </si>
  <si>
    <t>FONSECA LOPEZ EDSON JAIR</t>
  </si>
  <si>
    <t>221U0064</t>
  </si>
  <si>
    <t xml:space="preserve">GONZALEZ ROBLES ADONAY VICENTE </t>
  </si>
  <si>
    <t>231U06644</t>
  </si>
  <si>
    <t>IXBA LAZCANO FELIPE</t>
  </si>
  <si>
    <t>LOPEZ FIGUEROLA EDWIN DE JESUS</t>
  </si>
  <si>
    <t>MARTINEZ BARCENAS EMMANUEL</t>
  </si>
  <si>
    <t>MEZO XOLO JESUS ALBERTO</t>
  </si>
  <si>
    <t>231U0038</t>
  </si>
  <si>
    <t>211U0643</t>
  </si>
  <si>
    <t>231U00446</t>
  </si>
  <si>
    <t>231U0049</t>
  </si>
  <si>
    <t>MIROS LUCHO BENITO</t>
  </si>
  <si>
    <t>231U0050</t>
  </si>
  <si>
    <t>POLIYO IXTEPAN IVANA YAMILA</t>
  </si>
  <si>
    <t>231U0058</t>
  </si>
  <si>
    <t>RAMIREZ ALEGRIA MARCO ANTONIO</t>
  </si>
  <si>
    <t>231U0061</t>
  </si>
  <si>
    <t>SANCHEZ SINTA FLORISSA</t>
  </si>
  <si>
    <t>231U0074</t>
  </si>
  <si>
    <t>TON LOPEZ MARIA FERNANDA</t>
  </si>
  <si>
    <t>231U0077</t>
  </si>
  <si>
    <t>231U0083</t>
  </si>
  <si>
    <t>VICENTE BONFIL CITLALI DEL CARMEN</t>
  </si>
  <si>
    <t>VIDAÑA HERNANDEZ ARIEL ISAIAS</t>
  </si>
  <si>
    <t>221U0123</t>
  </si>
  <si>
    <t>241U0009</t>
  </si>
  <si>
    <t>241U0010</t>
  </si>
  <si>
    <t>241U0011</t>
  </si>
  <si>
    <t>241U0013</t>
  </si>
  <si>
    <t>241U0014</t>
  </si>
  <si>
    <t>241U0016</t>
  </si>
  <si>
    <t>241U0017</t>
  </si>
  <si>
    <t>241U0018</t>
  </si>
  <si>
    <t>241U0020</t>
  </si>
  <si>
    <t>241U0021</t>
  </si>
  <si>
    <t>241U0022</t>
  </si>
  <si>
    <t>241U0023</t>
  </si>
  <si>
    <t>241U0024</t>
  </si>
  <si>
    <t>241U0026</t>
  </si>
  <si>
    <t>241U0028</t>
  </si>
  <si>
    <t>241U0029</t>
  </si>
  <si>
    <t>241U0030</t>
  </si>
  <si>
    <t>241U0031</t>
  </si>
  <si>
    <t>241U0032</t>
  </si>
  <si>
    <t>241U0033</t>
  </si>
  <si>
    <t>241U0034</t>
  </si>
  <si>
    <t>241U0035</t>
  </si>
  <si>
    <t>241U0036</t>
  </si>
  <si>
    <t>241U0037</t>
  </si>
  <si>
    <t>241U0038</t>
  </si>
  <si>
    <t>241U0040</t>
  </si>
  <si>
    <t>241U0041</t>
  </si>
  <si>
    <t>241U0042</t>
  </si>
  <si>
    <t>241U0043</t>
  </si>
  <si>
    <t>241U030</t>
  </si>
  <si>
    <t>241U002</t>
  </si>
  <si>
    <t>241U0248</t>
  </si>
  <si>
    <t>241U00277</t>
  </si>
  <si>
    <t>241U0044</t>
  </si>
  <si>
    <t>241U0045</t>
  </si>
  <si>
    <t>241U0047</t>
  </si>
  <si>
    <t>241U0048</t>
  </si>
  <si>
    <t>241U0051</t>
  </si>
  <si>
    <t>241U0052</t>
  </si>
  <si>
    <t>241U0057</t>
  </si>
  <si>
    <t>241U0060</t>
  </si>
  <si>
    <t>241U0061</t>
  </si>
  <si>
    <t>241U0062</t>
  </si>
  <si>
    <t>241U0063</t>
  </si>
  <si>
    <t>241U0064</t>
  </si>
  <si>
    <t>241U0065</t>
  </si>
  <si>
    <t>241U0066</t>
  </si>
  <si>
    <t>241U0067</t>
  </si>
  <si>
    <t>241U0068</t>
  </si>
  <si>
    <t>241U0070</t>
  </si>
  <si>
    <t>231U0081</t>
  </si>
  <si>
    <t>241U0071</t>
  </si>
  <si>
    <t>241U0239</t>
  </si>
  <si>
    <t>241U0008</t>
  </si>
  <si>
    <t>241U0612</t>
  </si>
  <si>
    <t>241U0617</t>
  </si>
  <si>
    <t>241U0491</t>
  </si>
  <si>
    <t>241U0600</t>
  </si>
  <si>
    <t>241U0584</t>
  </si>
  <si>
    <t>241U0049</t>
  </si>
  <si>
    <t>241U0050</t>
  </si>
  <si>
    <t>241U0054</t>
  </si>
  <si>
    <t>241U0315</t>
  </si>
  <si>
    <t>241U0056</t>
  </si>
  <si>
    <t>241U0058</t>
  </si>
  <si>
    <t>241U0059</t>
  </si>
  <si>
    <t>241U0073</t>
  </si>
  <si>
    <t>TAGAN CHALANDA ROBERTO EMMANUEL</t>
  </si>
  <si>
    <t>OCELOT MACARIO ANTONIO DE JESUS</t>
  </si>
  <si>
    <t>TAXILAGA ARENAL ALEJANDRO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</si>
</sst>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8" fillId="5" borderId="2" xfId="2" applyFont="1" applyFill="1" applyBorder="1"/>
    <xf numFmtId="0" fontId="8" fillId="5" borderId="5" xfId="2" applyFont="1" applyFill="1" applyBorder="1"/>
    <xf numFmtId="0" fontId="8" fillId="5" borderId="6" xfId="2" applyFont="1" applyFill="1" applyBorder="1"/>
    <xf numFmtId="0" fontId="8" fillId="5" borderId="7" xfId="2" applyFont="1" applyFill="1" applyBorder="1"/>
    <xf numFmtId="0" fontId="8" fillId="5" borderId="0" xfId="2" applyFont="1" applyFill="1" applyBorder="1"/>
    <xf numFmtId="0" fontId="8" fillId="5" borderId="14" xfId="2" applyFont="1" applyFill="1" applyBorder="1"/>
    <xf numFmtId="0" fontId="8" fillId="5" borderId="15" xfId="2" applyFont="1" applyFill="1" applyBorder="1"/>
    <xf numFmtId="0" fontId="8" fillId="5" borderId="1" xfId="2" applyFont="1" applyFill="1" applyBorder="1"/>
    <xf numFmtId="0" fontId="8" fillId="5" borderId="8" xfId="2" applyFont="1" applyFill="1" applyBorder="1"/>
    <xf numFmtId="0" fontId="8" fillId="5" borderId="3" xfId="2" applyFont="1" applyFill="1" applyBorder="1"/>
    <xf numFmtId="0" fontId="8" fillId="5" borderId="11" xfId="2" applyFont="1" applyFill="1" applyBorder="1"/>
    <xf numFmtId="0" fontId="8" fillId="5" borderId="12" xfId="2" applyFont="1" applyFill="1" applyBorder="1"/>
    <xf numFmtId="0" fontId="4" fillId="0" borderId="5" xfId="0" applyFont="1" applyBorder="1"/>
    <xf numFmtId="0" fontId="4" fillId="0" borderId="15" xfId="0" applyFont="1" applyBorder="1"/>
    <xf numFmtId="0" fontId="8" fillId="0" borderId="2" xfId="0" applyFont="1" applyBorder="1"/>
    <xf numFmtId="0" fontId="4" fillId="0" borderId="6" xfId="0" applyFont="1" applyBorder="1"/>
    <xf numFmtId="0" fontId="4" fillId="0" borderId="7" xfId="0" applyFont="1" applyBorder="1"/>
    <xf numFmtId="1" fontId="0" fillId="2" borderId="2" xfId="0" applyNumberFormat="1" applyFill="1" applyBorder="1" applyAlignment="1">
      <alignment horizontal="center"/>
    </xf>
    <xf numFmtId="0" fontId="0" fillId="0" borderId="5" xfId="0" applyBorder="1"/>
    <xf numFmtId="0" fontId="7" fillId="0" borderId="7" xfId="0" applyFont="1" applyBorder="1" applyAlignment="1">
      <alignment horizontal="center"/>
    </xf>
    <xf numFmtId="0" fontId="0" fillId="0" borderId="6" xfId="0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3" xfId="0" applyFont="1" applyBorder="1"/>
    <xf numFmtId="0" fontId="10" fillId="5" borderId="7" xfId="2" applyFont="1" applyFill="1" applyBorder="1"/>
    <xf numFmtId="0" fontId="10" fillId="5" borderId="14" xfId="2" applyFont="1" applyFill="1" applyBorder="1"/>
    <xf numFmtId="0" fontId="0" fillId="0" borderId="1" xfId="0" applyBorder="1"/>
    <xf numFmtId="0" fontId="8" fillId="0" borderId="4" xfId="0" applyFont="1" applyBorder="1"/>
    <xf numFmtId="0" fontId="8" fillId="0" borderId="5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11" xfId="0" applyFont="1" applyBorder="1"/>
    <xf numFmtId="0" fontId="8" fillId="5" borderId="10" xfId="2" applyFont="1" applyFill="1" applyBorder="1"/>
    <xf numFmtId="0" fontId="0" fillId="0" borderId="8" xfId="0" applyBorder="1"/>
    <xf numFmtId="0" fontId="0" fillId="0" borderId="4" xfId="0" applyBorder="1"/>
    <xf numFmtId="0" fontId="11" fillId="0" borderId="2" xfId="0" applyFont="1" applyBorder="1"/>
    <xf numFmtId="0" fontId="11" fillId="0" borderId="6" xfId="0" applyFont="1" applyBorder="1"/>
    <xf numFmtId="0" fontId="11" fillId="0" borderId="7" xfId="0" applyFont="1" applyBorder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%20F15/Documents/SEMESTRE%202025/VARIOS/LISTAS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84">
          <cell r="B84" t="str">
            <v>AGUILAR VILLASECA ALEXANDRE DE JESUS</v>
          </cell>
        </row>
        <row r="85">
          <cell r="B85" t="str">
            <v>ALVAREZ CAUICH LEANDRO</v>
          </cell>
        </row>
        <row r="86">
          <cell r="B86" t="str">
            <v>AMBROS FISCAL VICTOR MANUEL</v>
          </cell>
        </row>
        <row r="87">
          <cell r="B87" t="str">
            <v>ANDRADE FONSECA GRISANG DEL ANGEL</v>
          </cell>
        </row>
        <row r="88">
          <cell r="B88" t="str">
            <v>BAUTISTA CHONTAL EDGAR IVAN</v>
          </cell>
        </row>
        <row r="89">
          <cell r="B89" t="str">
            <v>CAMPECHANO PEREZ URIEL</v>
          </cell>
        </row>
        <row r="90">
          <cell r="B90" t="str">
            <v>CHAGALA ASTACIO ROSA</v>
          </cell>
        </row>
        <row r="91">
          <cell r="B91" t="str">
            <v>COATZOZON ESPEJO ALEXANDRA</v>
          </cell>
        </row>
        <row r="92">
          <cell r="B92" t="str">
            <v>ELVIRA DOMINGUEZ MONICA</v>
          </cell>
        </row>
        <row r="93">
          <cell r="B93" t="str">
            <v>ESCOBAR CHIPOL JOSE ALFREDO</v>
          </cell>
        </row>
        <row r="94">
          <cell r="B94" t="str">
            <v>GARCIA FERNANDEZ ANTONIO</v>
          </cell>
        </row>
        <row r="95">
          <cell r="B95" t="str">
            <v>GERARDO CUHUASAZON YEIMI ANALI</v>
          </cell>
        </row>
        <row r="96">
          <cell r="B96" t="str">
            <v>GUZMAN ISIDORO ALEJANDRA</v>
          </cell>
        </row>
        <row r="97">
          <cell r="B97" t="str">
            <v>HERNANDEZ TEPOX MARIA DE JESUS</v>
          </cell>
        </row>
        <row r="98">
          <cell r="B98" t="str">
            <v>JIMENEZ REYES AXEL YAZID</v>
          </cell>
        </row>
        <row r="99">
          <cell r="B99" t="str">
            <v>MIXTEGA PRIETO ABRIL</v>
          </cell>
        </row>
        <row r="100">
          <cell r="B100" t="str">
            <v>MORALES CAMACHO YOLED</v>
          </cell>
        </row>
        <row r="102">
          <cell r="B102" t="str">
            <v>ORGANISTA MEDEL ADRIANA DEL ROSARIO</v>
          </cell>
        </row>
        <row r="103">
          <cell r="B103" t="str">
            <v>ORTEGA PIÑON DIVANNY SINAI</v>
          </cell>
        </row>
        <row r="104">
          <cell r="B104" t="str">
            <v>ORTIZ ISISDORA SERGIO EDGAR</v>
          </cell>
        </row>
        <row r="105">
          <cell r="B105" t="str">
            <v>PIO QUEVEDO ROSA GUADALUPE</v>
          </cell>
        </row>
        <row r="106">
          <cell r="B106" t="str">
            <v>PITALUA RAMIREZ JULIETA</v>
          </cell>
        </row>
        <row r="107">
          <cell r="B107" t="str">
            <v>SALAZAR RAMIREZ JAIRO KALEB</v>
          </cell>
        </row>
        <row r="109">
          <cell r="B109" t="str">
            <v>TELONA ZETINA JOSE ENRIQUE</v>
          </cell>
        </row>
        <row r="110">
          <cell r="B110" t="str">
            <v>TEMICH TEMICH JULIETA</v>
          </cell>
        </row>
        <row r="111">
          <cell r="B111" t="str">
            <v>TENORIO POLITO MARGARITA ISABEL</v>
          </cell>
        </row>
        <row r="112">
          <cell r="B112" t="str">
            <v>TON ANTEMATE MARIA ANGELA</v>
          </cell>
        </row>
        <row r="113">
          <cell r="B113" t="str">
            <v>TORRES ARTIGAS ITARI TATIANA</v>
          </cell>
        </row>
        <row r="114">
          <cell r="B114" t="str">
            <v>TOTO CHIPOL AARON</v>
          </cell>
        </row>
        <row r="115">
          <cell r="B115" t="str">
            <v>VALENTIN CHAIRES DERVIN JESTREL</v>
          </cell>
        </row>
        <row r="116">
          <cell r="B116" t="str">
            <v>VELAZQUEZ BAXIN ERICK RAUL</v>
          </cell>
        </row>
        <row r="118">
          <cell r="B118" t="str">
            <v>XOLO LOPEZ ITZEL MARIAM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3">
      <c r="C4" t="s">
        <v>0</v>
      </c>
      <c r="D4" s="93" t="s">
        <v>26</v>
      </c>
      <c r="E4" s="93"/>
      <c r="F4" s="93"/>
      <c r="G4" s="93"/>
      <c r="I4" t="s">
        <v>1</v>
      </c>
      <c r="J4" s="84" t="s">
        <v>161</v>
      </c>
      <c r="K4" s="84"/>
      <c r="M4" t="s">
        <v>2</v>
      </c>
      <c r="N4" s="85">
        <v>45811</v>
      </c>
      <c r="O4" s="8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84" t="s">
        <v>162</v>
      </c>
      <c r="E6" s="84"/>
      <c r="F6" s="84"/>
      <c r="G6" s="84"/>
      <c r="I6" s="72" t="s">
        <v>22</v>
      </c>
      <c r="J6" s="72"/>
      <c r="K6" s="84" t="s">
        <v>24</v>
      </c>
      <c r="L6" s="84"/>
      <c r="M6" s="84"/>
      <c r="N6" s="84"/>
      <c r="O6" s="84"/>
      <c r="P6" s="8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86" t="s">
        <v>5</v>
      </c>
      <c r="E8" s="86"/>
      <c r="F8" s="86"/>
      <c r="G8" s="86"/>
      <c r="H8" s="86"/>
      <c r="I8" s="8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78" t="s">
        <v>105</v>
      </c>
      <c r="E9" s="79"/>
      <c r="F9" s="79"/>
      <c r="G9" s="79"/>
      <c r="H9" s="79"/>
      <c r="I9" s="80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0</v>
      </c>
      <c r="P9" s="4">
        <v>0</v>
      </c>
      <c r="Q9" s="23">
        <f>SUM(J9:P9)/7</f>
        <v>71.428571428571431</v>
      </c>
    </row>
    <row r="10" spans="2:18" x14ac:dyDescent="0.3">
      <c r="B10" s="6">
        <f>B9+1</f>
        <v>2</v>
      </c>
      <c r="C10" s="6" t="s">
        <v>134</v>
      </c>
      <c r="D10" s="78" t="s">
        <v>106</v>
      </c>
      <c r="E10" s="79"/>
      <c r="F10" s="79"/>
      <c r="G10" s="79"/>
      <c r="H10" s="79"/>
      <c r="I10" s="80"/>
      <c r="J10" s="4">
        <v>100</v>
      </c>
      <c r="K10" s="4">
        <v>86</v>
      </c>
      <c r="L10" s="4">
        <v>100</v>
      </c>
      <c r="M10" s="4">
        <v>96</v>
      </c>
      <c r="N10" s="4">
        <v>100</v>
      </c>
      <c r="O10" s="4">
        <v>0</v>
      </c>
      <c r="P10" s="4">
        <v>0</v>
      </c>
      <c r="Q10" s="23">
        <f t="shared" ref="Q10:Q35" si="0">SUM(J10:P10)/7</f>
        <v>68.857142857142861</v>
      </c>
    </row>
    <row r="11" spans="2:18" x14ac:dyDescent="0.3">
      <c r="B11" s="6">
        <f t="shared" ref="B11:B38" si="1">B10+1</f>
        <v>3</v>
      </c>
      <c r="C11" s="6" t="s">
        <v>135</v>
      </c>
      <c r="D11" s="44" t="s">
        <v>107</v>
      </c>
      <c r="E11" s="25"/>
      <c r="F11" s="25"/>
      <c r="G11" s="25"/>
      <c r="H11" s="25"/>
      <c r="I11" s="26"/>
      <c r="J11" s="4">
        <v>100</v>
      </c>
      <c r="K11" s="4">
        <v>94</v>
      </c>
      <c r="L11" s="4">
        <v>100</v>
      </c>
      <c r="M11" s="4">
        <v>96</v>
      </c>
      <c r="N11" s="4">
        <v>100</v>
      </c>
      <c r="O11" s="4">
        <v>0</v>
      </c>
      <c r="P11" s="4">
        <v>0</v>
      </c>
      <c r="Q11" s="23">
        <f t="shared" si="0"/>
        <v>70</v>
      </c>
    </row>
    <row r="12" spans="2:18" x14ac:dyDescent="0.3">
      <c r="B12" s="6">
        <f t="shared" si="1"/>
        <v>4</v>
      </c>
      <c r="C12" s="6" t="s">
        <v>149</v>
      </c>
      <c r="D12" s="44" t="s">
        <v>108</v>
      </c>
      <c r="E12" s="25"/>
      <c r="F12" s="25"/>
      <c r="G12" s="25"/>
      <c r="H12" s="25"/>
      <c r="I12" s="26"/>
      <c r="J12" s="4">
        <v>100</v>
      </c>
      <c r="K12" s="17">
        <v>60</v>
      </c>
      <c r="L12" s="4">
        <v>90</v>
      </c>
      <c r="M12" s="4">
        <v>86</v>
      </c>
      <c r="N12" s="4">
        <v>84</v>
      </c>
      <c r="O12" s="4">
        <v>0</v>
      </c>
      <c r="P12" s="4">
        <v>0</v>
      </c>
      <c r="Q12" s="23">
        <f t="shared" si="0"/>
        <v>60</v>
      </c>
    </row>
    <row r="13" spans="2:18" x14ac:dyDescent="0.3">
      <c r="B13" s="6">
        <f t="shared" si="1"/>
        <v>5</v>
      </c>
      <c r="C13" s="6" t="s">
        <v>136</v>
      </c>
      <c r="D13" s="44" t="s">
        <v>109</v>
      </c>
      <c r="E13" s="25"/>
      <c r="F13" s="25"/>
      <c r="G13" s="25"/>
      <c r="H13" s="25"/>
      <c r="I13" s="26"/>
      <c r="J13" s="4">
        <v>100</v>
      </c>
      <c r="K13" s="4">
        <v>81</v>
      </c>
      <c r="L13" s="22">
        <v>70</v>
      </c>
      <c r="M13" s="4">
        <v>70</v>
      </c>
      <c r="N13" s="4">
        <v>100</v>
      </c>
      <c r="O13" s="4">
        <v>0</v>
      </c>
      <c r="P13" s="4">
        <v>0</v>
      </c>
      <c r="Q13" s="23">
        <f t="shared" si="0"/>
        <v>60.142857142857146</v>
      </c>
    </row>
    <row r="14" spans="2:18" x14ac:dyDescent="0.3">
      <c r="B14" s="6">
        <f t="shared" si="1"/>
        <v>6</v>
      </c>
      <c r="C14" s="6" t="s">
        <v>137</v>
      </c>
      <c r="D14" s="44" t="s">
        <v>110</v>
      </c>
      <c r="E14" s="25"/>
      <c r="F14" s="25"/>
      <c r="G14" s="25"/>
      <c r="H14" s="25"/>
      <c r="I14" s="26"/>
      <c r="J14" s="4">
        <v>100</v>
      </c>
      <c r="K14" s="4">
        <v>96</v>
      </c>
      <c r="L14" s="4">
        <v>96</v>
      </c>
      <c r="M14" s="4">
        <v>92</v>
      </c>
      <c r="N14" s="4">
        <v>100</v>
      </c>
      <c r="O14" s="4">
        <v>0</v>
      </c>
      <c r="P14" s="4">
        <v>0</v>
      </c>
      <c r="Q14" s="23">
        <f t="shared" si="0"/>
        <v>69.142857142857139</v>
      </c>
    </row>
    <row r="15" spans="2:18" x14ac:dyDescent="0.3">
      <c r="B15" s="6">
        <f t="shared" si="1"/>
        <v>7</v>
      </c>
      <c r="C15" s="6" t="s">
        <v>138</v>
      </c>
      <c r="D15" s="44" t="s">
        <v>111</v>
      </c>
      <c r="E15" s="25"/>
      <c r="F15" s="25"/>
      <c r="G15" s="25"/>
      <c r="H15" s="25"/>
      <c r="I15" s="26"/>
      <c r="J15" s="4">
        <v>100</v>
      </c>
      <c r="K15" s="4">
        <v>74</v>
      </c>
      <c r="L15" s="4">
        <v>95</v>
      </c>
      <c r="M15" s="17">
        <v>62</v>
      </c>
      <c r="N15" s="4">
        <v>100</v>
      </c>
      <c r="O15" s="4">
        <v>0</v>
      </c>
      <c r="P15" s="4">
        <v>0</v>
      </c>
      <c r="Q15" s="23">
        <f t="shared" si="0"/>
        <v>61.571428571428569</v>
      </c>
    </row>
    <row r="16" spans="2:18" x14ac:dyDescent="0.3">
      <c r="B16" s="6">
        <f t="shared" si="1"/>
        <v>8</v>
      </c>
      <c r="C16" s="6" t="s">
        <v>139</v>
      </c>
      <c r="D16" s="44" t="s">
        <v>112</v>
      </c>
      <c r="E16" s="25"/>
      <c r="F16" s="25"/>
      <c r="G16" s="25"/>
      <c r="H16" s="25"/>
      <c r="I16" s="26"/>
      <c r="J16" s="4">
        <v>100</v>
      </c>
      <c r="K16" s="4">
        <v>74</v>
      </c>
      <c r="L16" s="4">
        <v>90</v>
      </c>
      <c r="M16" s="4">
        <v>86</v>
      </c>
      <c r="N16" s="4">
        <v>100</v>
      </c>
      <c r="O16" s="4">
        <v>0</v>
      </c>
      <c r="P16" s="4">
        <v>0</v>
      </c>
      <c r="Q16" s="23">
        <f t="shared" si="0"/>
        <v>64.285714285714292</v>
      </c>
    </row>
    <row r="17" spans="2:17" x14ac:dyDescent="0.3">
      <c r="B17" s="6">
        <f t="shared" si="1"/>
        <v>9</v>
      </c>
      <c r="C17" s="6" t="s">
        <v>140</v>
      </c>
      <c r="D17" s="44" t="s">
        <v>113</v>
      </c>
      <c r="E17" s="25"/>
      <c r="F17" s="25"/>
      <c r="G17" s="25"/>
      <c r="H17" s="25"/>
      <c r="I17" s="26"/>
      <c r="J17" s="4">
        <v>100</v>
      </c>
      <c r="K17" s="17">
        <v>0</v>
      </c>
      <c r="L17" s="17">
        <v>0</v>
      </c>
      <c r="M17" s="17">
        <v>0</v>
      </c>
      <c r="N17" s="17">
        <v>0</v>
      </c>
      <c r="O17" s="4">
        <v>0</v>
      </c>
      <c r="P17" s="4">
        <v>0</v>
      </c>
      <c r="Q17" s="23">
        <f t="shared" si="0"/>
        <v>14.285714285714286</v>
      </c>
    </row>
    <row r="18" spans="2:17" x14ac:dyDescent="0.3">
      <c r="B18" s="6">
        <f t="shared" si="1"/>
        <v>10</v>
      </c>
      <c r="C18" s="6" t="s">
        <v>150</v>
      </c>
      <c r="D18" s="44" t="s">
        <v>114</v>
      </c>
      <c r="E18" s="25"/>
      <c r="F18" s="25"/>
      <c r="G18" s="25"/>
      <c r="H18" s="25"/>
      <c r="I18" s="26"/>
      <c r="J18" s="4">
        <v>100</v>
      </c>
      <c r="K18" s="4">
        <v>95</v>
      </c>
      <c r="L18" s="4">
        <v>100</v>
      </c>
      <c r="M18" s="4">
        <v>96</v>
      </c>
      <c r="N18" s="4">
        <v>100</v>
      </c>
      <c r="O18" s="4">
        <v>0</v>
      </c>
      <c r="P18" s="4">
        <v>0</v>
      </c>
      <c r="Q18" s="23">
        <f t="shared" si="0"/>
        <v>70.142857142857139</v>
      </c>
    </row>
    <row r="19" spans="2:17" x14ac:dyDescent="0.3">
      <c r="B19" s="6">
        <f t="shared" si="1"/>
        <v>11</v>
      </c>
      <c r="C19" s="6" t="s">
        <v>141</v>
      </c>
      <c r="D19" s="44" t="s">
        <v>115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0</v>
      </c>
      <c r="P19" s="4">
        <v>0</v>
      </c>
      <c r="Q19" s="23">
        <f t="shared" si="0"/>
        <v>71.428571428571431</v>
      </c>
    </row>
    <row r="20" spans="2:17" x14ac:dyDescent="0.3">
      <c r="B20" s="6">
        <f t="shared" si="1"/>
        <v>12</v>
      </c>
      <c r="C20" s="6" t="s">
        <v>142</v>
      </c>
      <c r="D20" s="44" t="s">
        <v>116</v>
      </c>
      <c r="E20" s="25"/>
      <c r="F20" s="25"/>
      <c r="G20" s="25"/>
      <c r="H20" s="25"/>
      <c r="I20" s="26"/>
      <c r="J20" s="4">
        <v>100</v>
      </c>
      <c r="K20" s="4">
        <v>100</v>
      </c>
      <c r="L20" s="4">
        <v>96</v>
      </c>
      <c r="M20" s="4">
        <v>100</v>
      </c>
      <c r="N20" s="4">
        <v>100</v>
      </c>
      <c r="O20" s="4">
        <v>0</v>
      </c>
      <c r="P20" s="4">
        <v>0</v>
      </c>
      <c r="Q20" s="23">
        <f t="shared" si="0"/>
        <v>70.857142857142861</v>
      </c>
    </row>
    <row r="21" spans="2:17" x14ac:dyDescent="0.3">
      <c r="B21" s="6">
        <f t="shared" si="1"/>
        <v>13</v>
      </c>
      <c r="C21" s="6" t="s">
        <v>143</v>
      </c>
      <c r="D21" s="44" t="s">
        <v>117</v>
      </c>
      <c r="E21" s="25"/>
      <c r="F21" s="25"/>
      <c r="G21" s="25"/>
      <c r="H21" s="25"/>
      <c r="I21" s="26"/>
      <c r="J21" s="4">
        <v>100</v>
      </c>
      <c r="K21" s="4">
        <v>100</v>
      </c>
      <c r="L21" s="4">
        <v>94</v>
      </c>
      <c r="M21" s="4">
        <v>94</v>
      </c>
      <c r="N21" s="4">
        <v>100</v>
      </c>
      <c r="O21" s="4">
        <v>0</v>
      </c>
      <c r="P21" s="4">
        <v>0</v>
      </c>
      <c r="Q21" s="23">
        <f t="shared" si="0"/>
        <v>69.714285714285708</v>
      </c>
    </row>
    <row r="22" spans="2:17" x14ac:dyDescent="0.3">
      <c r="B22" s="6">
        <f t="shared" si="1"/>
        <v>14</v>
      </c>
      <c r="C22" s="6" t="s">
        <v>144</v>
      </c>
      <c r="D22" s="59" t="s">
        <v>118</v>
      </c>
      <c r="E22" s="25"/>
      <c r="F22" s="25"/>
      <c r="G22" s="25"/>
      <c r="H22" s="25"/>
      <c r="I22" s="26"/>
      <c r="J22" s="4">
        <v>100</v>
      </c>
      <c r="K22" s="4">
        <v>96</v>
      </c>
      <c r="L22" s="4">
        <v>96</v>
      </c>
      <c r="M22" s="4">
        <v>92</v>
      </c>
      <c r="N22" s="4">
        <v>100</v>
      </c>
      <c r="O22" s="4">
        <v>0</v>
      </c>
      <c r="P22" s="4">
        <v>0</v>
      </c>
      <c r="Q22" s="23">
        <f t="shared" si="0"/>
        <v>69.142857142857139</v>
      </c>
    </row>
    <row r="23" spans="2:17" x14ac:dyDescent="0.3">
      <c r="B23" s="6">
        <f t="shared" si="1"/>
        <v>15</v>
      </c>
      <c r="C23" s="6" t="s">
        <v>145</v>
      </c>
      <c r="D23" s="44" t="s">
        <v>119</v>
      </c>
      <c r="E23" s="25"/>
      <c r="F23" s="25"/>
      <c r="G23" s="25"/>
      <c r="H23" s="25"/>
      <c r="I23" s="26"/>
      <c r="J23" s="4">
        <v>100</v>
      </c>
      <c r="K23" s="17">
        <v>60</v>
      </c>
      <c r="L23" s="4">
        <v>96</v>
      </c>
      <c r="M23" s="4">
        <v>90</v>
      </c>
      <c r="N23" s="4">
        <v>92</v>
      </c>
      <c r="O23" s="4">
        <v>0</v>
      </c>
      <c r="P23" s="4">
        <v>0</v>
      </c>
      <c r="Q23" s="23">
        <f t="shared" si="0"/>
        <v>62.571428571428569</v>
      </c>
    </row>
    <row r="24" spans="2:17" x14ac:dyDescent="0.3">
      <c r="B24" s="6">
        <f t="shared" si="1"/>
        <v>16</v>
      </c>
      <c r="C24" s="6" t="s">
        <v>146</v>
      </c>
      <c r="D24" s="44" t="s">
        <v>120</v>
      </c>
      <c r="E24" s="25"/>
      <c r="F24" s="25"/>
      <c r="G24" s="25"/>
      <c r="H24" s="25"/>
      <c r="I24" s="26"/>
      <c r="J24" s="4">
        <v>100</v>
      </c>
      <c r="K24" s="4">
        <v>94</v>
      </c>
      <c r="L24" s="4">
        <v>94</v>
      </c>
      <c r="M24" s="4">
        <v>78</v>
      </c>
      <c r="N24" s="4">
        <v>100</v>
      </c>
      <c r="O24" s="4">
        <v>0</v>
      </c>
      <c r="P24" s="4">
        <v>0</v>
      </c>
      <c r="Q24" s="23">
        <f t="shared" si="0"/>
        <v>66.571428571428569</v>
      </c>
    </row>
    <row r="25" spans="2:17" x14ac:dyDescent="0.3">
      <c r="B25" s="6">
        <f t="shared" si="1"/>
        <v>17</v>
      </c>
      <c r="C25" s="6" t="s">
        <v>147</v>
      </c>
      <c r="D25" s="44" t="s">
        <v>121</v>
      </c>
      <c r="E25" s="25"/>
      <c r="F25" s="25"/>
      <c r="G25" s="25"/>
      <c r="H25" s="25"/>
      <c r="I25" s="26"/>
      <c r="J25" s="4">
        <v>100</v>
      </c>
      <c r="K25" s="4">
        <v>85</v>
      </c>
      <c r="L25" s="4">
        <v>100</v>
      </c>
      <c r="M25" s="4">
        <v>74</v>
      </c>
      <c r="N25" s="4">
        <v>100</v>
      </c>
      <c r="O25" s="4">
        <v>0</v>
      </c>
      <c r="P25" s="4">
        <v>0</v>
      </c>
      <c r="Q25" s="23">
        <f t="shared" si="0"/>
        <v>65.571428571428569</v>
      </c>
    </row>
    <row r="26" spans="2:17" x14ac:dyDescent="0.3">
      <c r="B26" s="6">
        <f t="shared" si="1"/>
        <v>18</v>
      </c>
      <c r="C26" s="6" t="s">
        <v>148</v>
      </c>
      <c r="D26" s="44" t="s">
        <v>122</v>
      </c>
      <c r="E26" s="25"/>
      <c r="F26" s="25"/>
      <c r="G26" s="25"/>
      <c r="H26" s="25"/>
      <c r="I26" s="26"/>
      <c r="J26" s="4">
        <v>100</v>
      </c>
      <c r="K26" s="4">
        <v>98</v>
      </c>
      <c r="L26" s="4">
        <v>73</v>
      </c>
      <c r="M26" s="17">
        <v>0</v>
      </c>
      <c r="N26" s="17">
        <v>0</v>
      </c>
      <c r="O26" s="4">
        <v>0</v>
      </c>
      <c r="P26" s="4">
        <v>0</v>
      </c>
      <c r="Q26" s="23">
        <f t="shared" si="0"/>
        <v>38.714285714285715</v>
      </c>
    </row>
    <row r="27" spans="2:17" x14ac:dyDescent="0.3">
      <c r="B27" s="6">
        <f t="shared" si="1"/>
        <v>19</v>
      </c>
      <c r="C27" s="6" t="s">
        <v>151</v>
      </c>
      <c r="D27" s="44" t="s">
        <v>123</v>
      </c>
      <c r="E27" s="25"/>
      <c r="F27" s="25"/>
      <c r="G27" s="25"/>
      <c r="H27" s="25"/>
      <c r="I27" s="5"/>
      <c r="J27" s="4">
        <v>100</v>
      </c>
      <c r="K27" s="4">
        <v>100</v>
      </c>
      <c r="L27" s="4">
        <v>100</v>
      </c>
      <c r="M27" s="4">
        <v>96</v>
      </c>
      <c r="N27" s="4">
        <v>100</v>
      </c>
      <c r="O27" s="4">
        <v>0</v>
      </c>
      <c r="P27" s="4">
        <v>0</v>
      </c>
      <c r="Q27" s="23">
        <f t="shared" si="0"/>
        <v>70.857142857142861</v>
      </c>
    </row>
    <row r="28" spans="2:17" x14ac:dyDescent="0.3">
      <c r="B28" s="6">
        <f t="shared" si="1"/>
        <v>20</v>
      </c>
      <c r="C28" s="6" t="s">
        <v>152</v>
      </c>
      <c r="D28" s="44" t="s">
        <v>124</v>
      </c>
      <c r="E28" s="25"/>
      <c r="F28" s="25"/>
      <c r="G28" s="25"/>
      <c r="H28" s="25"/>
      <c r="I28" s="26"/>
      <c r="J28" s="4">
        <v>100</v>
      </c>
      <c r="K28" s="4">
        <v>86</v>
      </c>
      <c r="L28" s="4">
        <v>96</v>
      </c>
      <c r="M28" s="4">
        <v>90</v>
      </c>
      <c r="N28" s="4">
        <v>100</v>
      </c>
      <c r="O28" s="4">
        <v>0</v>
      </c>
      <c r="P28" s="4">
        <v>0</v>
      </c>
      <c r="Q28" s="23">
        <f t="shared" si="0"/>
        <v>67.428571428571431</v>
      </c>
    </row>
    <row r="29" spans="2:17" x14ac:dyDescent="0.3">
      <c r="B29" s="6">
        <f t="shared" si="1"/>
        <v>21</v>
      </c>
      <c r="C29" s="29" t="s">
        <v>153</v>
      </c>
      <c r="D29" s="44" t="s">
        <v>125</v>
      </c>
      <c r="E29" s="25"/>
      <c r="F29" s="25"/>
      <c r="H29" s="25"/>
      <c r="I29" s="26"/>
      <c r="J29" s="4">
        <v>100</v>
      </c>
      <c r="K29" s="4">
        <v>100</v>
      </c>
      <c r="L29" s="4">
        <v>74</v>
      </c>
      <c r="M29" s="17">
        <v>60</v>
      </c>
      <c r="N29" s="4">
        <v>80</v>
      </c>
      <c r="O29" s="4">
        <v>0</v>
      </c>
      <c r="P29" s="4">
        <v>0</v>
      </c>
      <c r="Q29" s="23">
        <f t="shared" si="0"/>
        <v>59.142857142857146</v>
      </c>
    </row>
    <row r="30" spans="2:17" x14ac:dyDescent="0.3">
      <c r="B30" s="6">
        <f t="shared" si="1"/>
        <v>22</v>
      </c>
      <c r="C30" s="6" t="s">
        <v>205</v>
      </c>
      <c r="D30" s="44" t="s">
        <v>203</v>
      </c>
      <c r="E30" s="25"/>
      <c r="F30" s="25"/>
      <c r="G30" s="25"/>
      <c r="H30" s="25"/>
      <c r="I30" s="26"/>
      <c r="J30" s="4">
        <v>95</v>
      </c>
      <c r="K30" s="4">
        <v>72</v>
      </c>
      <c r="L30" s="4">
        <v>95</v>
      </c>
      <c r="M30" s="4">
        <v>96</v>
      </c>
      <c r="N30" s="4">
        <v>100</v>
      </c>
      <c r="O30" s="4">
        <v>0</v>
      </c>
      <c r="P30" s="4">
        <v>0</v>
      </c>
      <c r="Q30" s="23">
        <f t="shared" si="0"/>
        <v>65.428571428571431</v>
      </c>
    </row>
    <row r="31" spans="2:17" x14ac:dyDescent="0.3">
      <c r="B31" s="6">
        <f t="shared" si="1"/>
        <v>23</v>
      </c>
      <c r="C31" s="29" t="s">
        <v>206</v>
      </c>
      <c r="D31" s="60" t="s">
        <v>204</v>
      </c>
      <c r="E31" s="25"/>
      <c r="F31" s="25"/>
      <c r="G31" s="25"/>
      <c r="H31" s="25"/>
      <c r="I31" s="26"/>
      <c r="J31" s="4">
        <v>100</v>
      </c>
      <c r="K31" s="4">
        <v>72</v>
      </c>
      <c r="L31" s="17">
        <v>55</v>
      </c>
      <c r="M31" s="4">
        <v>78</v>
      </c>
      <c r="N31" s="4">
        <v>96</v>
      </c>
      <c r="O31" s="4">
        <v>0</v>
      </c>
      <c r="P31" s="4">
        <v>0</v>
      </c>
      <c r="Q31" s="23">
        <f t="shared" si="0"/>
        <v>57.285714285714285</v>
      </c>
    </row>
    <row r="32" spans="2:17" x14ac:dyDescent="0.3">
      <c r="B32" s="6">
        <f t="shared" si="1"/>
        <v>24</v>
      </c>
      <c r="C32" s="6" t="s">
        <v>154</v>
      </c>
      <c r="D32" s="59" t="s">
        <v>126</v>
      </c>
      <c r="E32" s="45"/>
      <c r="F32" s="45"/>
      <c r="G32" s="45"/>
      <c r="H32" s="25"/>
      <c r="I32" s="26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0</v>
      </c>
      <c r="P32" s="4">
        <v>0</v>
      </c>
      <c r="Q32" s="23">
        <f t="shared" si="0"/>
        <v>71.428571428571431</v>
      </c>
    </row>
    <row r="33" spans="2:17" x14ac:dyDescent="0.3">
      <c r="B33" s="6">
        <f t="shared" si="1"/>
        <v>25</v>
      </c>
      <c r="C33" s="6" t="s">
        <v>155</v>
      </c>
      <c r="D33" s="44" t="s">
        <v>127</v>
      </c>
      <c r="E33" s="45"/>
      <c r="F33" s="45"/>
      <c r="G33" s="45"/>
      <c r="H33" s="25"/>
      <c r="I33" s="26"/>
      <c r="J33" s="4">
        <v>100</v>
      </c>
      <c r="K33" s="4">
        <v>100</v>
      </c>
      <c r="L33" s="4">
        <v>96</v>
      </c>
      <c r="M33" s="4">
        <v>100</v>
      </c>
      <c r="N33" s="4">
        <v>100</v>
      </c>
      <c r="O33" s="4">
        <v>0</v>
      </c>
      <c r="P33" s="4">
        <v>0</v>
      </c>
      <c r="Q33" s="23">
        <f t="shared" si="0"/>
        <v>70.857142857142861</v>
      </c>
    </row>
    <row r="34" spans="2:17" x14ac:dyDescent="0.3">
      <c r="B34" s="6">
        <f t="shared" si="1"/>
        <v>26</v>
      </c>
      <c r="C34" s="6" t="s">
        <v>156</v>
      </c>
      <c r="D34" s="44" t="s">
        <v>128</v>
      </c>
      <c r="E34" s="45"/>
      <c r="F34" s="45"/>
      <c r="G34" s="45"/>
      <c r="H34" s="25"/>
      <c r="I34" s="26"/>
      <c r="J34" s="4">
        <v>100</v>
      </c>
      <c r="K34" s="4">
        <v>100</v>
      </c>
      <c r="L34" s="4">
        <v>100</v>
      </c>
      <c r="M34" s="4">
        <v>96</v>
      </c>
      <c r="N34" s="4">
        <v>100</v>
      </c>
      <c r="O34" s="4">
        <v>0</v>
      </c>
      <c r="P34" s="4">
        <v>0</v>
      </c>
      <c r="Q34" s="23">
        <f t="shared" si="0"/>
        <v>70.857142857142861</v>
      </c>
    </row>
    <row r="35" spans="2:17" x14ac:dyDescent="0.3">
      <c r="B35" s="6">
        <f t="shared" si="1"/>
        <v>27</v>
      </c>
      <c r="C35" s="6" t="s">
        <v>157</v>
      </c>
      <c r="D35" s="44" t="s">
        <v>129</v>
      </c>
      <c r="E35" s="5"/>
      <c r="F35" s="5"/>
      <c r="G35" s="5"/>
      <c r="H35" s="25"/>
      <c r="I35" s="26"/>
      <c r="J35" s="4">
        <v>100</v>
      </c>
      <c r="K35" s="4">
        <v>100</v>
      </c>
      <c r="L35" s="4">
        <v>94</v>
      </c>
      <c r="M35" s="4">
        <v>94</v>
      </c>
      <c r="N35" s="4">
        <v>100</v>
      </c>
      <c r="O35" s="4">
        <v>0</v>
      </c>
      <c r="P35" s="4">
        <v>0</v>
      </c>
      <c r="Q35" s="23">
        <f t="shared" si="0"/>
        <v>69.714285714285708</v>
      </c>
    </row>
    <row r="36" spans="2:17" x14ac:dyDescent="0.3">
      <c r="B36" s="6">
        <f t="shared" si="1"/>
        <v>28</v>
      </c>
      <c r="C36" s="6" t="s">
        <v>158</v>
      </c>
      <c r="D36" s="78" t="s">
        <v>130</v>
      </c>
      <c r="E36" s="79"/>
      <c r="F36" s="79"/>
      <c r="G36" s="79"/>
      <c r="H36" s="79"/>
      <c r="I36" s="80"/>
      <c r="J36" s="4">
        <v>100</v>
      </c>
      <c r="K36" s="4">
        <v>100</v>
      </c>
      <c r="L36" s="4">
        <v>100</v>
      </c>
      <c r="M36" s="4">
        <v>100</v>
      </c>
      <c r="N36" s="4">
        <v>100</v>
      </c>
      <c r="O36" s="4">
        <v>0</v>
      </c>
      <c r="P36" s="4">
        <v>0</v>
      </c>
      <c r="Q36" s="23">
        <f t="shared" ref="Q36:Q38" si="2">SUM(J36:P36)/7</f>
        <v>71.428571428571431</v>
      </c>
    </row>
    <row r="37" spans="2:17" x14ac:dyDescent="0.3">
      <c r="B37" s="6">
        <f t="shared" si="1"/>
        <v>29</v>
      </c>
      <c r="C37" s="6" t="s">
        <v>159</v>
      </c>
      <c r="D37" s="44" t="s">
        <v>131</v>
      </c>
      <c r="E37" s="45"/>
      <c r="F37" s="45"/>
      <c r="G37" s="45"/>
      <c r="H37" s="45"/>
      <c r="I37" s="46"/>
      <c r="J37" s="4">
        <v>100</v>
      </c>
      <c r="K37" s="4">
        <v>85</v>
      </c>
      <c r="L37" s="17">
        <v>60</v>
      </c>
      <c r="M37" s="4">
        <v>76</v>
      </c>
      <c r="N37" s="4">
        <v>92</v>
      </c>
      <c r="O37" s="4">
        <v>0</v>
      </c>
      <c r="P37" s="4">
        <v>0</v>
      </c>
      <c r="Q37" s="23">
        <f t="shared" si="2"/>
        <v>59</v>
      </c>
    </row>
    <row r="38" spans="2:17" x14ac:dyDescent="0.3">
      <c r="B38" s="6">
        <f t="shared" si="1"/>
        <v>30</v>
      </c>
      <c r="C38" s="6" t="s">
        <v>160</v>
      </c>
      <c r="D38" s="44" t="s">
        <v>132</v>
      </c>
      <c r="E38" s="45"/>
      <c r="F38" s="45"/>
      <c r="G38" s="45"/>
      <c r="H38" s="45"/>
      <c r="I38" s="46"/>
      <c r="J38" s="4">
        <v>100</v>
      </c>
      <c r="K38" s="4">
        <v>79</v>
      </c>
      <c r="L38" s="17">
        <v>63</v>
      </c>
      <c r="M38" s="17">
        <v>10</v>
      </c>
      <c r="N38" s="17">
        <v>60</v>
      </c>
      <c r="O38" s="4">
        <v>0</v>
      </c>
      <c r="P38" s="4">
        <v>0</v>
      </c>
      <c r="Q38" s="23">
        <f t="shared" si="2"/>
        <v>44.571428571428569</v>
      </c>
    </row>
    <row r="39" spans="2:17" x14ac:dyDescent="0.3">
      <c r="B39" s="54"/>
      <c r="C39" s="3"/>
      <c r="D39" s="50"/>
      <c r="E39" s="50"/>
      <c r="F39" s="50"/>
      <c r="G39" s="50"/>
      <c r="H39" s="50"/>
      <c r="I39" s="16"/>
      <c r="J39" s="17"/>
      <c r="K39" s="4"/>
      <c r="L39" s="4"/>
      <c r="M39" s="4"/>
      <c r="N39" s="4"/>
      <c r="O39" s="4"/>
      <c r="P39" s="4"/>
      <c r="Q39" s="23"/>
    </row>
    <row r="40" spans="2:17" x14ac:dyDescent="0.3">
      <c r="B40" s="6"/>
      <c r="C40" s="67"/>
      <c r="D40" s="68"/>
      <c r="E40" s="68"/>
      <c r="F40" s="68"/>
      <c r="G40" s="68"/>
      <c r="H40" s="68"/>
      <c r="I40" s="69"/>
      <c r="J40" s="4"/>
      <c r="K40" s="4"/>
      <c r="L40" s="4"/>
      <c r="M40" s="4"/>
      <c r="N40" s="4"/>
      <c r="O40" s="4"/>
      <c r="P40" s="4"/>
      <c r="Q40" s="23"/>
    </row>
    <row r="41" spans="2:17" x14ac:dyDescent="0.3">
      <c r="B41" s="6"/>
      <c r="C41" s="66"/>
      <c r="D41" s="58"/>
      <c r="E41" s="58"/>
      <c r="F41" s="58"/>
      <c r="G41" s="58"/>
      <c r="H41" s="58"/>
      <c r="I41" s="65"/>
      <c r="J41" s="4"/>
      <c r="K41" s="4"/>
      <c r="L41" s="4"/>
      <c r="M41" s="4"/>
      <c r="N41" s="4"/>
      <c r="O41" s="4"/>
      <c r="P41" s="4"/>
      <c r="Q41" s="23"/>
    </row>
    <row r="42" spans="2:17" x14ac:dyDescent="0.3">
      <c r="B42" s="6"/>
      <c r="C42" s="66"/>
      <c r="J42" s="17"/>
      <c r="K42" s="4"/>
      <c r="L42" s="4"/>
      <c r="M42" s="4"/>
      <c r="N42" s="4"/>
      <c r="O42" s="4"/>
      <c r="P42" s="4"/>
      <c r="Q42" s="23"/>
    </row>
    <row r="43" spans="2:17" x14ac:dyDescent="0.3">
      <c r="B43" s="6"/>
      <c r="C43" s="6"/>
      <c r="D43" s="81"/>
      <c r="E43" s="82"/>
      <c r="F43" s="82"/>
      <c r="G43" s="82"/>
      <c r="H43" s="82"/>
      <c r="I43" s="83"/>
      <c r="J43" s="17"/>
      <c r="K43" s="4"/>
      <c r="L43" s="4"/>
      <c r="M43" s="4"/>
      <c r="N43" s="4"/>
      <c r="O43" s="4"/>
      <c r="P43" s="4"/>
      <c r="Q43" s="23"/>
    </row>
    <row r="44" spans="2:17" x14ac:dyDescent="0.3">
      <c r="B44" s="6"/>
      <c r="C44" s="6"/>
      <c r="D44" s="73"/>
      <c r="E44" s="73"/>
      <c r="F44" s="73"/>
      <c r="G44" s="73"/>
      <c r="H44" s="73"/>
      <c r="I44" s="73"/>
      <c r="J44" s="4"/>
      <c r="K44" s="4"/>
      <c r="L44" s="4"/>
      <c r="M44" s="4"/>
      <c r="N44" s="4"/>
      <c r="O44" s="4"/>
      <c r="P44" s="4"/>
      <c r="Q44" s="47"/>
    </row>
    <row r="45" spans="2:17" x14ac:dyDescent="0.3">
      <c r="B45" s="6"/>
      <c r="C45" s="7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47"/>
    </row>
    <row r="46" spans="2:17" x14ac:dyDescent="0.3">
      <c r="B46" s="6"/>
      <c r="C46" s="7"/>
      <c r="D46" s="73"/>
      <c r="E46" s="73"/>
      <c r="F46" s="73"/>
      <c r="G46" s="73"/>
      <c r="H46" s="73"/>
      <c r="I46" s="73"/>
      <c r="J46" s="4"/>
      <c r="K46" s="4"/>
      <c r="L46" s="4"/>
      <c r="M46" s="4"/>
      <c r="N46" s="4"/>
      <c r="O46" s="4"/>
      <c r="P46" s="4"/>
      <c r="Q46" s="47"/>
    </row>
    <row r="47" spans="2:17" x14ac:dyDescent="0.3">
      <c r="B47" s="6"/>
      <c r="C47" s="7"/>
      <c r="D47" s="73"/>
      <c r="E47" s="73"/>
      <c r="F47" s="73"/>
      <c r="G47" s="73"/>
      <c r="H47" s="73"/>
      <c r="I47" s="73"/>
      <c r="J47" s="4"/>
      <c r="K47" s="4"/>
      <c r="L47" s="4"/>
      <c r="M47" s="4"/>
      <c r="N47" s="4"/>
      <c r="O47" s="4"/>
      <c r="P47" s="4"/>
      <c r="Q47" s="47"/>
    </row>
    <row r="48" spans="2:17" x14ac:dyDescent="0.3">
      <c r="B48" s="6"/>
      <c r="C48" s="7"/>
      <c r="D48" s="73"/>
      <c r="E48" s="73"/>
      <c r="F48" s="73"/>
      <c r="G48" s="73"/>
      <c r="H48" s="73"/>
      <c r="I48" s="73"/>
      <c r="J48" s="4"/>
      <c r="K48" s="4"/>
      <c r="L48" s="4"/>
      <c r="M48" s="4"/>
      <c r="N48" s="4"/>
      <c r="O48" s="4"/>
      <c r="P48" s="4"/>
      <c r="Q48" s="47"/>
    </row>
    <row r="49" spans="2:17" x14ac:dyDescent="0.3">
      <c r="B49" s="6"/>
      <c r="C49" s="7"/>
      <c r="D49" s="73"/>
      <c r="E49" s="73"/>
      <c r="F49" s="73"/>
      <c r="G49" s="73"/>
      <c r="H49" s="73"/>
      <c r="I49" s="73"/>
      <c r="J49" s="4"/>
      <c r="K49" s="4"/>
      <c r="L49" s="4"/>
      <c r="M49" s="4"/>
      <c r="N49" s="4"/>
      <c r="O49" s="4"/>
      <c r="P49" s="4"/>
      <c r="Q49" s="47"/>
    </row>
    <row r="50" spans="2:17" x14ac:dyDescent="0.3">
      <c r="B50" s="6"/>
      <c r="C50" s="7"/>
      <c r="D50" s="73"/>
      <c r="E50" s="73"/>
      <c r="F50" s="73"/>
      <c r="G50" s="73"/>
      <c r="H50" s="73"/>
      <c r="I50" s="73"/>
      <c r="J50" s="4"/>
      <c r="K50" s="4"/>
      <c r="L50" s="4"/>
      <c r="M50" s="4"/>
      <c r="N50" s="4"/>
      <c r="O50" s="4"/>
      <c r="P50" s="4"/>
      <c r="Q50" s="47"/>
    </row>
    <row r="51" spans="2:17" x14ac:dyDescent="0.3">
      <c r="B51" s="6"/>
      <c r="C51" s="7"/>
      <c r="D51" s="73"/>
      <c r="E51" s="73"/>
      <c r="F51" s="73"/>
      <c r="G51" s="73"/>
      <c r="H51" s="73"/>
      <c r="I51" s="73"/>
      <c r="J51" s="4"/>
      <c r="K51" s="4"/>
      <c r="L51" s="4"/>
      <c r="M51" s="4"/>
      <c r="N51" s="4"/>
      <c r="O51" s="4"/>
      <c r="P51" s="4"/>
      <c r="Q51" s="47"/>
    </row>
    <row r="52" spans="2:17" x14ac:dyDescent="0.3">
      <c r="B52" s="6"/>
      <c r="C52" s="7"/>
      <c r="D52" s="73"/>
      <c r="E52" s="73"/>
      <c r="F52" s="73"/>
      <c r="G52" s="73"/>
      <c r="H52" s="73"/>
      <c r="I52" s="73"/>
      <c r="J52" s="4"/>
      <c r="K52" s="4"/>
      <c r="L52" s="4"/>
      <c r="M52" s="4"/>
      <c r="N52" s="4"/>
      <c r="O52" s="4"/>
      <c r="P52" s="4"/>
      <c r="Q52" s="47"/>
    </row>
    <row r="53" spans="2:17" x14ac:dyDescent="0.3">
      <c r="B53" s="6"/>
      <c r="C53" s="3"/>
      <c r="D53" s="74"/>
      <c r="E53" s="75"/>
      <c r="F53" s="75"/>
      <c r="G53" s="75"/>
      <c r="H53" s="75"/>
      <c r="I53" s="76"/>
      <c r="J53" s="3"/>
      <c r="K53" s="3"/>
      <c r="L53" s="3"/>
      <c r="M53" s="3"/>
      <c r="N53" s="3"/>
      <c r="O53" s="3"/>
      <c r="P53" s="3"/>
      <c r="Q53" s="47"/>
    </row>
    <row r="54" spans="2:17" x14ac:dyDescent="0.3">
      <c r="C54" s="72"/>
      <c r="D54" s="72"/>
      <c r="E54" s="1"/>
      <c r="H54" s="89" t="s">
        <v>19</v>
      </c>
      <c r="I54" s="89"/>
      <c r="J54" s="11">
        <f>COUNTIF(J9:J53,"&gt;=70")</f>
        <v>30</v>
      </c>
      <c r="K54" s="11">
        <f t="shared" ref="K54:P54" si="3">COUNTIF(K9:K53,"&gt;=70")</f>
        <v>27</v>
      </c>
      <c r="L54" s="11">
        <f t="shared" si="3"/>
        <v>26</v>
      </c>
      <c r="M54" s="11">
        <f t="shared" si="3"/>
        <v>25</v>
      </c>
      <c r="N54" s="11">
        <f t="shared" si="3"/>
        <v>27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10</v>
      </c>
    </row>
    <row r="55" spans="2:17" x14ac:dyDescent="0.3">
      <c r="C55" s="72"/>
      <c r="D55" s="72"/>
      <c r="E55" s="8"/>
      <c r="H55" s="90" t="s">
        <v>20</v>
      </c>
      <c r="I55" s="90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4</v>
      </c>
      <c r="M55" s="12">
        <f t="shared" si="5"/>
        <v>5</v>
      </c>
      <c r="N55" s="12">
        <f t="shared" si="5"/>
        <v>3</v>
      </c>
      <c r="O55" s="12">
        <f t="shared" si="5"/>
        <v>30</v>
      </c>
      <c r="P55" s="12">
        <f t="shared" si="5"/>
        <v>30</v>
      </c>
      <c r="Q55" s="12">
        <f t="shared" si="5"/>
        <v>20</v>
      </c>
    </row>
    <row r="56" spans="2:17" x14ac:dyDescent="0.3">
      <c r="C56" s="72"/>
      <c r="D56" s="72"/>
      <c r="E56" s="72"/>
      <c r="H56" s="90" t="s">
        <v>21</v>
      </c>
      <c r="I56" s="90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30</v>
      </c>
    </row>
    <row r="57" spans="2:17" x14ac:dyDescent="0.3">
      <c r="C57" s="72"/>
      <c r="D57" s="72"/>
      <c r="E57" s="1"/>
      <c r="H57" s="91" t="s">
        <v>16</v>
      </c>
      <c r="I57" s="91"/>
      <c r="J57" s="13">
        <f>J54/J56</f>
        <v>1</v>
      </c>
      <c r="K57" s="14">
        <f t="shared" ref="K57:Q57" si="7">K54/K56</f>
        <v>0.9</v>
      </c>
      <c r="L57" s="14">
        <f t="shared" si="7"/>
        <v>0.8666666666666667</v>
      </c>
      <c r="M57" s="14">
        <f t="shared" si="7"/>
        <v>0.83333333333333337</v>
      </c>
      <c r="N57" s="14">
        <f t="shared" si="7"/>
        <v>0.9</v>
      </c>
      <c r="O57" s="14">
        <f t="shared" si="7"/>
        <v>0</v>
      </c>
      <c r="P57" s="14">
        <f t="shared" si="7"/>
        <v>0</v>
      </c>
      <c r="Q57" s="14">
        <f t="shared" si="7"/>
        <v>0.33333333333333331</v>
      </c>
    </row>
    <row r="58" spans="2:17" x14ac:dyDescent="0.3">
      <c r="C58" s="72"/>
      <c r="D58" s="72"/>
      <c r="E58" s="1"/>
      <c r="H58" s="91" t="s">
        <v>17</v>
      </c>
      <c r="I58" s="91"/>
      <c r="J58" s="13">
        <f>J55/J56</f>
        <v>0</v>
      </c>
      <c r="K58" s="13">
        <f t="shared" ref="K58:Q58" si="8">K55/K56</f>
        <v>0.1</v>
      </c>
      <c r="L58" s="14">
        <f t="shared" si="8"/>
        <v>0.13333333333333333</v>
      </c>
      <c r="M58" s="14">
        <f t="shared" si="8"/>
        <v>0.16666666666666666</v>
      </c>
      <c r="N58" s="14">
        <f t="shared" si="8"/>
        <v>0.1</v>
      </c>
      <c r="O58" s="14">
        <f t="shared" si="8"/>
        <v>1</v>
      </c>
      <c r="P58" s="14">
        <f t="shared" si="8"/>
        <v>1</v>
      </c>
      <c r="Q58" s="14">
        <f t="shared" si="8"/>
        <v>0.66666666666666663</v>
      </c>
    </row>
    <row r="59" spans="2:17" x14ac:dyDescent="0.3">
      <c r="C59" s="72"/>
      <c r="D59" s="72"/>
      <c r="E59" s="8"/>
    </row>
    <row r="60" spans="2:17" x14ac:dyDescent="0.3">
      <c r="C60" s="1"/>
      <c r="D60" s="1"/>
      <c r="E60" s="8"/>
    </row>
    <row r="61" spans="2:17" x14ac:dyDescent="0.3">
      <c r="J61" s="92"/>
      <c r="K61" s="92"/>
      <c r="L61" s="92"/>
      <c r="M61" s="92"/>
      <c r="N61" s="92"/>
      <c r="O61" s="92"/>
      <c r="P61" s="92"/>
    </row>
    <row r="62" spans="2:17" x14ac:dyDescent="0.3">
      <c r="J62" s="87" t="s">
        <v>18</v>
      </c>
      <c r="K62" s="87"/>
      <c r="L62" s="87"/>
      <c r="M62" s="87"/>
      <c r="N62" s="87"/>
      <c r="O62" s="87"/>
      <c r="P62" s="87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36:I36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topLeftCell="A3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6" width="7.6640625" customWidth="1"/>
    <col min="7" max="7" width="0.5546875" customWidth="1"/>
    <col min="8" max="8" width="7.33203125" customWidth="1"/>
    <col min="9" max="9" width="7.6640625" hidden="1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3">
      <c r="C4" t="s">
        <v>0</v>
      </c>
      <c r="D4" s="93" t="s">
        <v>163</v>
      </c>
      <c r="E4" s="93"/>
      <c r="F4" s="93"/>
      <c r="G4" s="93"/>
      <c r="I4" t="s">
        <v>1</v>
      </c>
      <c r="J4" s="84" t="s">
        <v>168</v>
      </c>
      <c r="K4" s="84"/>
      <c r="M4" t="s">
        <v>2</v>
      </c>
      <c r="N4" s="85">
        <v>45811</v>
      </c>
      <c r="O4" s="8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84" t="s">
        <v>162</v>
      </c>
      <c r="E6" s="84"/>
      <c r="F6" s="84"/>
      <c r="G6" s="84"/>
      <c r="I6" s="72" t="s">
        <v>22</v>
      </c>
      <c r="J6" s="72"/>
      <c r="K6" s="94" t="s">
        <v>24</v>
      </c>
      <c r="L6" s="94"/>
      <c r="M6" s="94"/>
      <c r="N6" s="94"/>
      <c r="O6" s="94"/>
      <c r="P6" s="9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248</v>
      </c>
      <c r="D9" s="31" t="str">
        <f>[1]Hoja1!B84</f>
        <v>AGUILAR VILLASECA ALEXANDRE DE JESUS</v>
      </c>
      <c r="E9" s="32"/>
      <c r="F9" s="32"/>
      <c r="G9" s="32"/>
      <c r="H9" s="32"/>
      <c r="I9" s="33"/>
      <c r="J9" s="22">
        <v>88</v>
      </c>
      <c r="K9" s="4">
        <v>87</v>
      </c>
      <c r="L9" s="4">
        <v>85</v>
      </c>
      <c r="M9" s="4">
        <v>90</v>
      </c>
      <c r="N9" s="4">
        <v>94</v>
      </c>
      <c r="O9" s="4">
        <v>96</v>
      </c>
      <c r="P9" s="4">
        <v>0</v>
      </c>
      <c r="Q9" s="10">
        <f>SUM(J9:P9)/7</f>
        <v>77.142857142857139</v>
      </c>
    </row>
    <row r="10" spans="2:18" x14ac:dyDescent="0.3">
      <c r="B10" s="6">
        <f>B9+1</f>
        <v>2</v>
      </c>
      <c r="C10" s="6" t="s">
        <v>277</v>
      </c>
      <c r="D10" s="31" t="str">
        <f>[1]Hoja1!B85</f>
        <v>ALVAREZ CAUICH LEANDRO</v>
      </c>
      <c r="E10" s="32"/>
      <c r="F10" s="32"/>
      <c r="G10" s="32"/>
      <c r="H10" s="32"/>
      <c r="I10" s="33"/>
      <c r="J10" s="22">
        <v>80</v>
      </c>
      <c r="K10" s="4">
        <v>77</v>
      </c>
      <c r="L10" s="4">
        <v>70</v>
      </c>
      <c r="M10" s="4">
        <v>90</v>
      </c>
      <c r="N10" s="4">
        <v>94</v>
      </c>
      <c r="O10" s="4">
        <v>76</v>
      </c>
      <c r="P10" s="4">
        <v>0</v>
      </c>
      <c r="Q10" s="10">
        <f t="shared" ref="Q10:Q38" si="0">SUM(J10:P10)/7</f>
        <v>69.571428571428569</v>
      </c>
    </row>
    <row r="11" spans="2:18" x14ac:dyDescent="0.3">
      <c r="B11" s="6">
        <f t="shared" ref="B11:B43" si="1">B10+1</f>
        <v>3</v>
      </c>
      <c r="C11" s="6" t="s">
        <v>249</v>
      </c>
      <c r="D11" s="41" t="str">
        <f>[1]Hoja1!B86</f>
        <v>AMBROS FISCAL VICTOR MANUEL</v>
      </c>
      <c r="E11" s="34"/>
      <c r="F11" s="34"/>
      <c r="G11" s="34"/>
      <c r="H11" s="34"/>
      <c r="I11" s="35"/>
      <c r="J11" s="17">
        <v>60</v>
      </c>
      <c r="K11" s="17">
        <v>64</v>
      </c>
      <c r="L11" s="17">
        <v>59</v>
      </c>
      <c r="M11" s="4">
        <v>100</v>
      </c>
      <c r="N11" s="4">
        <v>94</v>
      </c>
      <c r="O11" s="4">
        <v>94</v>
      </c>
      <c r="P11" s="4">
        <v>0</v>
      </c>
      <c r="Q11" s="10">
        <f t="shared" si="0"/>
        <v>67.285714285714292</v>
      </c>
    </row>
    <row r="12" spans="2:18" x14ac:dyDescent="0.3">
      <c r="B12" s="6">
        <f t="shared" si="1"/>
        <v>4</v>
      </c>
      <c r="C12" s="6" t="s">
        <v>250</v>
      </c>
      <c r="D12" s="31" t="str">
        <f>[1]Hoja1!B87</f>
        <v>ANDRADE FONSECA GRISANG DEL ANGEL</v>
      </c>
      <c r="E12" s="32"/>
      <c r="F12" s="32"/>
      <c r="G12" s="32"/>
      <c r="H12" s="32"/>
      <c r="I12" s="33"/>
      <c r="J12" s="17">
        <v>41</v>
      </c>
      <c r="K12" s="17">
        <v>45</v>
      </c>
      <c r="L12" s="17">
        <v>63</v>
      </c>
      <c r="M12" s="4">
        <v>90</v>
      </c>
      <c r="N12" s="4">
        <v>73</v>
      </c>
      <c r="O12" s="4">
        <v>70</v>
      </c>
      <c r="P12" s="4">
        <v>0</v>
      </c>
      <c r="Q12" s="10">
        <f t="shared" si="0"/>
        <v>54.571428571428569</v>
      </c>
    </row>
    <row r="13" spans="2:18" x14ac:dyDescent="0.3">
      <c r="B13" s="6">
        <f t="shared" si="1"/>
        <v>5</v>
      </c>
      <c r="C13" s="6" t="s">
        <v>251</v>
      </c>
      <c r="D13" s="41" t="str">
        <f>[1]Hoja1!B88</f>
        <v>BAUTISTA CHONTAL EDGAR IVAN</v>
      </c>
      <c r="E13" s="34"/>
      <c r="F13" s="34"/>
      <c r="G13" s="34"/>
      <c r="H13" s="34"/>
      <c r="I13" s="35"/>
      <c r="J13" s="17">
        <v>62</v>
      </c>
      <c r="K13" s="17">
        <v>50</v>
      </c>
      <c r="L13" s="17">
        <v>52</v>
      </c>
      <c r="M13" s="4">
        <v>100</v>
      </c>
      <c r="N13" s="4">
        <v>88</v>
      </c>
      <c r="O13" s="4">
        <v>80</v>
      </c>
      <c r="P13" s="4">
        <v>0</v>
      </c>
      <c r="Q13" s="10">
        <f t="shared" si="0"/>
        <v>61.714285714285715</v>
      </c>
    </row>
    <row r="14" spans="2:18" x14ac:dyDescent="0.3">
      <c r="B14" s="6">
        <f t="shared" si="1"/>
        <v>6</v>
      </c>
      <c r="C14" s="6" t="s">
        <v>254</v>
      </c>
      <c r="D14" s="31" t="str">
        <f>[1]Hoja1!B89</f>
        <v>CAMPECHANO PEREZ URIEL</v>
      </c>
      <c r="E14" s="32"/>
      <c r="F14" s="32"/>
      <c r="G14" s="32"/>
      <c r="H14" s="32"/>
      <c r="I14" s="40"/>
      <c r="J14" s="17">
        <v>41</v>
      </c>
      <c r="K14" s="17">
        <v>40</v>
      </c>
      <c r="L14" s="17">
        <v>46</v>
      </c>
      <c r="M14" s="4">
        <v>100</v>
      </c>
      <c r="N14" s="4">
        <v>76</v>
      </c>
      <c r="O14" s="17">
        <v>63</v>
      </c>
      <c r="P14" s="4">
        <v>0</v>
      </c>
      <c r="Q14" s="10">
        <f t="shared" si="0"/>
        <v>52.285714285714285</v>
      </c>
    </row>
    <row r="15" spans="2:18" x14ac:dyDescent="0.3">
      <c r="B15" s="6">
        <f t="shared" si="1"/>
        <v>7</v>
      </c>
      <c r="C15" s="6" t="s">
        <v>256</v>
      </c>
      <c r="D15" s="36" t="str">
        <f>[1]Hoja1!B90</f>
        <v>CHAGALA ASTACIO ROSA</v>
      </c>
      <c r="E15" s="37"/>
      <c r="F15" s="37"/>
      <c r="G15" s="37"/>
      <c r="H15" s="37"/>
      <c r="I15" s="38"/>
      <c r="J15" s="22">
        <v>95</v>
      </c>
      <c r="K15" s="4">
        <v>75</v>
      </c>
      <c r="L15" s="4">
        <v>100</v>
      </c>
      <c r="M15" s="4">
        <v>100</v>
      </c>
      <c r="N15" s="4">
        <v>70</v>
      </c>
      <c r="O15" s="4">
        <v>100</v>
      </c>
      <c r="P15" s="4">
        <v>0</v>
      </c>
      <c r="Q15" s="10">
        <f t="shared" si="0"/>
        <v>77.142857142857139</v>
      </c>
    </row>
    <row r="16" spans="2:18" x14ac:dyDescent="0.3">
      <c r="B16" s="6">
        <f t="shared" si="1"/>
        <v>8</v>
      </c>
      <c r="C16" s="6" t="s">
        <v>257</v>
      </c>
      <c r="D16" s="41" t="str">
        <f>[1]Hoja1!B91</f>
        <v>COATZOZON ESPEJO ALEXANDRA</v>
      </c>
      <c r="E16" s="34"/>
      <c r="F16" s="34"/>
      <c r="G16" s="34"/>
      <c r="H16" s="34"/>
      <c r="I16" s="35"/>
      <c r="J16" s="22">
        <v>83</v>
      </c>
      <c r="K16" s="4">
        <v>79</v>
      </c>
      <c r="L16" s="4">
        <v>81</v>
      </c>
      <c r="M16" s="4">
        <v>100</v>
      </c>
      <c r="N16" s="4">
        <v>94</v>
      </c>
      <c r="O16" s="4">
        <v>76</v>
      </c>
      <c r="P16" s="4">
        <v>0</v>
      </c>
      <c r="Q16" s="10">
        <f t="shared" si="0"/>
        <v>73.285714285714292</v>
      </c>
    </row>
    <row r="17" spans="2:17" x14ac:dyDescent="0.3">
      <c r="B17" s="6">
        <f t="shared" si="1"/>
        <v>9</v>
      </c>
      <c r="C17" s="6" t="s">
        <v>260</v>
      </c>
      <c r="D17" s="31" t="str">
        <f>[1]Hoja1!B92</f>
        <v>ELVIRA DOMINGUEZ MONICA</v>
      </c>
      <c r="E17" s="39"/>
      <c r="F17" s="32"/>
      <c r="G17" s="32"/>
      <c r="H17" s="32"/>
      <c r="I17" s="33"/>
      <c r="J17" s="17">
        <v>60</v>
      </c>
      <c r="K17" s="4">
        <v>70</v>
      </c>
      <c r="L17" s="4">
        <v>70</v>
      </c>
      <c r="M17" s="4">
        <v>90</v>
      </c>
      <c r="N17" s="4">
        <v>79</v>
      </c>
      <c r="O17" s="4">
        <v>94</v>
      </c>
      <c r="P17" s="4">
        <v>0</v>
      </c>
      <c r="Q17" s="10">
        <f t="shared" si="0"/>
        <v>66.142857142857139</v>
      </c>
    </row>
    <row r="18" spans="2:17" x14ac:dyDescent="0.3">
      <c r="B18" s="6">
        <f t="shared" si="1"/>
        <v>10</v>
      </c>
      <c r="C18" s="6" t="s">
        <v>278</v>
      </c>
      <c r="D18" s="36" t="str">
        <f>[1]Hoja1!B93</f>
        <v>ESCOBAR CHIPOL JOSE ALFREDO</v>
      </c>
      <c r="E18" s="32"/>
      <c r="F18" s="37"/>
      <c r="G18" s="37"/>
      <c r="H18" s="37"/>
      <c r="I18" s="38"/>
      <c r="J18" s="17">
        <v>57</v>
      </c>
      <c r="K18" s="17">
        <v>35</v>
      </c>
      <c r="L18" s="17">
        <v>62</v>
      </c>
      <c r="M18" s="4">
        <v>90</v>
      </c>
      <c r="N18" s="4">
        <v>76</v>
      </c>
      <c r="O18" s="4">
        <v>86</v>
      </c>
      <c r="P18" s="4">
        <v>0</v>
      </c>
      <c r="Q18" s="10">
        <f t="shared" si="0"/>
        <v>58</v>
      </c>
    </row>
    <row r="19" spans="2:17" x14ac:dyDescent="0.3">
      <c r="B19" s="6">
        <f t="shared" si="1"/>
        <v>11</v>
      </c>
      <c r="C19" s="6" t="s">
        <v>279</v>
      </c>
      <c r="D19" s="31" t="str">
        <f>[1]Hoja1!B94</f>
        <v>GARCIA FERNANDEZ ANTONIO</v>
      </c>
      <c r="E19" s="37"/>
      <c r="F19" s="32"/>
      <c r="G19" s="32"/>
      <c r="H19" s="32"/>
      <c r="I19" s="33"/>
      <c r="J19" s="17">
        <v>0</v>
      </c>
      <c r="K19" s="17">
        <v>58</v>
      </c>
      <c r="L19" s="4">
        <v>85</v>
      </c>
      <c r="M19" s="4">
        <v>90</v>
      </c>
      <c r="N19" s="4">
        <v>82</v>
      </c>
      <c r="O19" s="4">
        <v>84</v>
      </c>
      <c r="P19" s="4">
        <v>0</v>
      </c>
      <c r="Q19" s="10">
        <f t="shared" si="0"/>
        <v>57</v>
      </c>
    </row>
    <row r="20" spans="2:17" x14ac:dyDescent="0.3">
      <c r="B20" s="6">
        <f t="shared" si="1"/>
        <v>12</v>
      </c>
      <c r="C20" s="6" t="s">
        <v>280</v>
      </c>
      <c r="D20" s="31" t="str">
        <f>[1]Hoja1!B95</f>
        <v>GERARDO CUHUASAZON YEIMI ANALI</v>
      </c>
      <c r="E20" s="39"/>
      <c r="F20" s="32"/>
      <c r="G20" s="32"/>
      <c r="H20" s="32"/>
      <c r="I20" s="33"/>
      <c r="J20" s="22">
        <v>99</v>
      </c>
      <c r="K20" s="17">
        <v>65</v>
      </c>
      <c r="L20" s="4">
        <v>85</v>
      </c>
      <c r="M20" s="4">
        <v>90</v>
      </c>
      <c r="N20" s="4">
        <v>94</v>
      </c>
      <c r="O20" s="4">
        <v>85</v>
      </c>
      <c r="P20" s="4">
        <v>0</v>
      </c>
      <c r="Q20" s="10">
        <f t="shared" si="0"/>
        <v>74</v>
      </c>
    </row>
    <row r="21" spans="2:17" x14ac:dyDescent="0.3">
      <c r="B21" s="6">
        <f t="shared" si="1"/>
        <v>13</v>
      </c>
      <c r="C21" s="6" t="s">
        <v>263</v>
      </c>
      <c r="D21" s="41" t="str">
        <f>[1]Hoja1!B96</f>
        <v>GUZMAN ISIDORO ALEJANDRA</v>
      </c>
      <c r="E21" s="32"/>
      <c r="F21" s="37"/>
      <c r="G21" s="37"/>
      <c r="H21" s="37"/>
      <c r="I21" s="38"/>
      <c r="J21" s="22">
        <v>91</v>
      </c>
      <c r="K21" s="4">
        <v>70</v>
      </c>
      <c r="L21" s="4">
        <v>81</v>
      </c>
      <c r="M21" s="4">
        <v>100</v>
      </c>
      <c r="N21" s="4">
        <v>94</v>
      </c>
      <c r="O21" s="4">
        <v>96</v>
      </c>
      <c r="P21" s="4">
        <v>0</v>
      </c>
      <c r="Q21" s="10">
        <f t="shared" si="0"/>
        <v>76</v>
      </c>
    </row>
    <row r="22" spans="2:17" x14ac:dyDescent="0.3">
      <c r="B22" s="6">
        <f t="shared" si="1"/>
        <v>14</v>
      </c>
      <c r="C22" s="6" t="s">
        <v>265</v>
      </c>
      <c r="D22" s="7" t="str">
        <f>[1]Hoja1!B97</f>
        <v>HERNANDEZ TEPOX MARIA DE JESUS</v>
      </c>
      <c r="E22" s="42"/>
      <c r="F22" s="45"/>
      <c r="G22" s="45"/>
      <c r="H22" s="45"/>
      <c r="I22" s="46"/>
      <c r="J22" s="22">
        <v>98</v>
      </c>
      <c r="K22" s="4">
        <v>85</v>
      </c>
      <c r="L22" s="4">
        <v>100</v>
      </c>
      <c r="M22" s="4">
        <v>100</v>
      </c>
      <c r="N22" s="4">
        <v>88</v>
      </c>
      <c r="O22" s="4">
        <v>100</v>
      </c>
      <c r="P22" s="4">
        <v>0</v>
      </c>
      <c r="Q22" s="10">
        <f t="shared" si="0"/>
        <v>81.571428571428569</v>
      </c>
    </row>
    <row r="23" spans="2:17" x14ac:dyDescent="0.3">
      <c r="B23" s="6">
        <f t="shared" si="1"/>
        <v>15</v>
      </c>
      <c r="C23" s="6" t="s">
        <v>267</v>
      </c>
      <c r="D23" s="31" t="str">
        <f>[1]Hoja1!B98</f>
        <v>JIMENEZ REYES AXEL YAZID</v>
      </c>
      <c r="E23" s="32"/>
      <c r="F23" s="32"/>
      <c r="G23" s="32"/>
      <c r="H23" s="32"/>
      <c r="I23" s="33"/>
      <c r="J23" s="22">
        <v>78</v>
      </c>
      <c r="K23" s="4">
        <v>75</v>
      </c>
      <c r="L23" s="4">
        <v>100</v>
      </c>
      <c r="M23" s="4">
        <v>100</v>
      </c>
      <c r="N23" s="4">
        <v>70</v>
      </c>
      <c r="O23" s="4">
        <v>100</v>
      </c>
      <c r="P23" s="4">
        <v>0</v>
      </c>
      <c r="Q23" s="10">
        <f t="shared" si="0"/>
        <v>74.714285714285708</v>
      </c>
    </row>
    <row r="24" spans="2:17" x14ac:dyDescent="0.3">
      <c r="B24" s="6">
        <f t="shared" si="1"/>
        <v>16</v>
      </c>
      <c r="C24" s="6" t="s">
        <v>273</v>
      </c>
      <c r="D24" s="41" t="str">
        <f>[1]Hoja1!B99</f>
        <v>MIXTEGA PRIETO ABRIL</v>
      </c>
      <c r="E24" s="34"/>
      <c r="F24" s="34"/>
      <c r="G24" s="34"/>
      <c r="H24" s="34"/>
      <c r="I24" s="35"/>
      <c r="J24" s="22">
        <v>99</v>
      </c>
      <c r="K24" s="17">
        <v>65</v>
      </c>
      <c r="L24" s="4">
        <v>89</v>
      </c>
      <c r="M24" s="4">
        <v>100</v>
      </c>
      <c r="N24" s="4">
        <v>94</v>
      </c>
      <c r="O24" s="4">
        <v>95</v>
      </c>
      <c r="P24" s="4">
        <v>0</v>
      </c>
      <c r="Q24" s="10">
        <f t="shared" si="0"/>
        <v>77.428571428571431</v>
      </c>
    </row>
    <row r="25" spans="2:17" x14ac:dyDescent="0.3">
      <c r="B25" s="6">
        <f t="shared" si="1"/>
        <v>17</v>
      </c>
      <c r="C25" s="6" t="s">
        <v>274</v>
      </c>
      <c r="D25" s="31" t="str">
        <f>[1]Hoja1!B100</f>
        <v>MORALES CAMACHO YOLED</v>
      </c>
      <c r="E25" s="32"/>
      <c r="F25" s="32"/>
      <c r="G25" s="32"/>
      <c r="H25" s="32"/>
      <c r="I25" s="33"/>
      <c r="J25" s="17">
        <v>28</v>
      </c>
      <c r="K25" s="17">
        <v>58</v>
      </c>
      <c r="L25" s="17">
        <v>44</v>
      </c>
      <c r="M25" s="4">
        <v>85</v>
      </c>
      <c r="N25" s="4">
        <v>76</v>
      </c>
      <c r="O25" s="4">
        <v>76</v>
      </c>
      <c r="P25" s="4">
        <v>0</v>
      </c>
      <c r="Q25" s="10">
        <f t="shared" si="0"/>
        <v>52.428571428571431</v>
      </c>
    </row>
    <row r="26" spans="2:17" x14ac:dyDescent="0.3">
      <c r="B26" s="6">
        <f t="shared" si="1"/>
        <v>18</v>
      </c>
      <c r="C26" s="6" t="s">
        <v>281</v>
      </c>
      <c r="D26" s="41" t="s">
        <v>316</v>
      </c>
      <c r="E26" s="34"/>
      <c r="F26" s="34"/>
      <c r="G26" s="34"/>
      <c r="H26" s="34"/>
      <c r="I26" s="35"/>
      <c r="J26" s="22">
        <v>87</v>
      </c>
      <c r="K26" s="4">
        <v>79</v>
      </c>
      <c r="L26" s="4">
        <v>80</v>
      </c>
      <c r="M26" s="4">
        <v>100</v>
      </c>
      <c r="N26" s="4">
        <v>71</v>
      </c>
      <c r="O26" s="4">
        <v>100</v>
      </c>
      <c r="P26" s="4">
        <v>0</v>
      </c>
      <c r="Q26" s="10">
        <f t="shared" si="0"/>
        <v>73.857142857142861</v>
      </c>
    </row>
    <row r="27" spans="2:17" x14ac:dyDescent="0.3">
      <c r="B27" s="6">
        <f t="shared" si="1"/>
        <v>19</v>
      </c>
      <c r="C27" s="6" t="s">
        <v>282</v>
      </c>
      <c r="D27" s="31" t="str">
        <f>[1]Hoja1!B102</f>
        <v>ORGANISTA MEDEL ADRIANA DEL ROSARIO</v>
      </c>
      <c r="E27" s="32"/>
      <c r="F27" s="32"/>
      <c r="G27" s="32"/>
      <c r="H27" s="32"/>
      <c r="I27" s="33"/>
      <c r="J27" s="17">
        <v>43</v>
      </c>
      <c r="K27" s="17">
        <v>45</v>
      </c>
      <c r="L27" s="4">
        <v>70</v>
      </c>
      <c r="M27" s="17">
        <v>0</v>
      </c>
      <c r="N27" s="17">
        <v>10</v>
      </c>
      <c r="O27" s="17">
        <v>53</v>
      </c>
      <c r="P27" s="4">
        <v>0</v>
      </c>
      <c r="Q27" s="10">
        <f t="shared" si="0"/>
        <v>31.571428571428573</v>
      </c>
    </row>
    <row r="28" spans="2:17" x14ac:dyDescent="0.3">
      <c r="B28" s="6">
        <f t="shared" si="1"/>
        <v>20</v>
      </c>
      <c r="C28" s="6" t="s">
        <v>283</v>
      </c>
      <c r="D28" s="43" t="str">
        <f>[1]Hoja1!B103</f>
        <v>ORTEGA PIÑON DIVANNY SINAI</v>
      </c>
      <c r="E28" s="45"/>
      <c r="F28" s="20"/>
      <c r="G28" s="20"/>
      <c r="H28" s="20"/>
      <c r="I28" s="61"/>
      <c r="J28" s="22">
        <v>80</v>
      </c>
      <c r="K28" s="17">
        <v>50</v>
      </c>
      <c r="L28" s="4">
        <v>70</v>
      </c>
      <c r="M28" s="4">
        <v>100</v>
      </c>
      <c r="N28" s="4">
        <v>74</v>
      </c>
      <c r="O28" s="4">
        <v>100</v>
      </c>
      <c r="P28" s="4">
        <v>0</v>
      </c>
      <c r="Q28" s="10">
        <f t="shared" si="0"/>
        <v>67.714285714285708</v>
      </c>
    </row>
    <row r="29" spans="2:17" x14ac:dyDescent="0.3">
      <c r="B29" s="6">
        <f t="shared" si="1"/>
        <v>21</v>
      </c>
      <c r="C29" s="6" t="s">
        <v>284</v>
      </c>
      <c r="D29" s="31" t="str">
        <f>[1]Hoja1!B104</f>
        <v>ORTIZ ISISDORA SERGIO EDGAR</v>
      </c>
      <c r="E29" s="32"/>
      <c r="F29" s="32"/>
      <c r="G29" s="32"/>
      <c r="H29" s="32"/>
      <c r="I29" s="33"/>
      <c r="J29" s="17">
        <v>46</v>
      </c>
      <c r="K29" s="4">
        <v>70</v>
      </c>
      <c r="L29" s="4">
        <v>76</v>
      </c>
      <c r="M29" s="4">
        <v>90</v>
      </c>
      <c r="N29" s="4">
        <v>94</v>
      </c>
      <c r="O29" s="4">
        <v>80</v>
      </c>
      <c r="P29" s="4">
        <v>0</v>
      </c>
      <c r="Q29" s="10">
        <f t="shared" si="0"/>
        <v>65.142857142857139</v>
      </c>
    </row>
    <row r="30" spans="2:17" x14ac:dyDescent="0.3">
      <c r="B30" s="6">
        <f t="shared" si="1"/>
        <v>22</v>
      </c>
      <c r="C30" s="6" t="s">
        <v>285</v>
      </c>
      <c r="D30" s="30" t="str">
        <f>[1]Hoja1!B105</f>
        <v>PIO QUEVEDO ROSA GUADALUPE</v>
      </c>
      <c r="E30" s="31"/>
      <c r="F30" s="32"/>
      <c r="G30" s="32"/>
      <c r="H30" s="32"/>
      <c r="I30" s="33"/>
      <c r="J30" s="17">
        <v>42</v>
      </c>
      <c r="K30" s="17">
        <v>53</v>
      </c>
      <c r="L30" s="4">
        <v>70</v>
      </c>
      <c r="M30" s="4">
        <v>100</v>
      </c>
      <c r="N30" s="22">
        <v>70</v>
      </c>
      <c r="O30" s="4">
        <v>94</v>
      </c>
      <c r="P30" s="4">
        <v>0</v>
      </c>
      <c r="Q30" s="10">
        <f t="shared" si="0"/>
        <v>61.285714285714285</v>
      </c>
    </row>
    <row r="31" spans="2:17" x14ac:dyDescent="0.3">
      <c r="B31" s="6">
        <f t="shared" si="1"/>
        <v>23</v>
      </c>
      <c r="C31" s="6" t="s">
        <v>286</v>
      </c>
      <c r="D31" s="55" t="str">
        <f>[1]Hoja1!B106</f>
        <v>PITALUA RAMIREZ JULIETA</v>
      </c>
      <c r="E31" s="45"/>
      <c r="F31" s="62"/>
      <c r="G31" s="62"/>
      <c r="H31" s="62"/>
      <c r="I31" s="63"/>
      <c r="J31" s="22">
        <v>91</v>
      </c>
      <c r="K31" s="4">
        <v>95</v>
      </c>
      <c r="L31" s="4">
        <v>96</v>
      </c>
      <c r="M31" s="4">
        <v>90</v>
      </c>
      <c r="N31" s="4">
        <v>92</v>
      </c>
      <c r="O31" s="4">
        <v>100</v>
      </c>
      <c r="P31" s="4">
        <v>0</v>
      </c>
      <c r="Q31" s="10">
        <f t="shared" si="0"/>
        <v>80.571428571428569</v>
      </c>
    </row>
    <row r="32" spans="2:17" x14ac:dyDescent="0.3">
      <c r="B32" s="6">
        <f t="shared" si="1"/>
        <v>24</v>
      </c>
      <c r="C32" s="6" t="s">
        <v>287</v>
      </c>
      <c r="D32" s="31" t="str">
        <f>[1]Hoja1!B107</f>
        <v>SALAZAR RAMIREZ JAIRO KALEB</v>
      </c>
      <c r="E32" s="37"/>
      <c r="F32" s="32"/>
      <c r="G32" s="32"/>
      <c r="H32" s="32"/>
      <c r="I32" s="33"/>
      <c r="J32" s="22">
        <v>86</v>
      </c>
      <c r="K32" s="4">
        <v>89</v>
      </c>
      <c r="L32" s="4">
        <v>100</v>
      </c>
      <c r="M32" s="4">
        <v>80</v>
      </c>
      <c r="N32" s="22">
        <v>94</v>
      </c>
      <c r="O32" s="4">
        <v>100</v>
      </c>
      <c r="P32" s="4">
        <v>0</v>
      </c>
      <c r="Q32" s="10">
        <f t="shared" si="0"/>
        <v>78.428571428571431</v>
      </c>
    </row>
    <row r="33" spans="2:22" x14ac:dyDescent="0.3">
      <c r="B33" s="6">
        <f t="shared" si="1"/>
        <v>25</v>
      </c>
      <c r="C33" s="6" t="s">
        <v>288</v>
      </c>
      <c r="D33" s="31" t="s">
        <v>315</v>
      </c>
      <c r="F33" s="37"/>
      <c r="G33" s="37"/>
      <c r="H33" s="37"/>
      <c r="I33" s="38"/>
      <c r="J33" s="17">
        <v>62</v>
      </c>
      <c r="K33" s="17">
        <v>55</v>
      </c>
      <c r="L33" s="17">
        <v>63</v>
      </c>
      <c r="M33" s="4">
        <v>90</v>
      </c>
      <c r="N33" s="4">
        <v>82</v>
      </c>
      <c r="O33" s="4">
        <v>100</v>
      </c>
      <c r="P33" s="4">
        <v>0</v>
      </c>
      <c r="Q33" s="10">
        <f t="shared" si="0"/>
        <v>64.571428571428569</v>
      </c>
    </row>
    <row r="34" spans="2:22" x14ac:dyDescent="0.3">
      <c r="B34" s="6">
        <f t="shared" si="1"/>
        <v>26</v>
      </c>
      <c r="C34" s="6" t="s">
        <v>289</v>
      </c>
      <c r="D34" s="36" t="str">
        <f>[1]Hoja1!B109</f>
        <v>TELONA ZETINA JOSE ENRIQUE</v>
      </c>
      <c r="E34" s="32"/>
      <c r="F34" s="32"/>
      <c r="G34" s="32"/>
      <c r="H34" s="32"/>
      <c r="I34" s="33"/>
      <c r="J34" s="22">
        <v>100</v>
      </c>
      <c r="K34" s="4">
        <v>89</v>
      </c>
      <c r="L34" s="4">
        <v>92</v>
      </c>
      <c r="M34" s="4">
        <v>90</v>
      </c>
      <c r="N34" s="4">
        <v>85</v>
      </c>
      <c r="O34" s="4">
        <v>100</v>
      </c>
      <c r="P34" s="4">
        <v>0</v>
      </c>
      <c r="Q34" s="10">
        <f t="shared" si="0"/>
        <v>79.428571428571431</v>
      </c>
      <c r="V34" s="34"/>
    </row>
    <row r="35" spans="2:22" x14ac:dyDescent="0.3">
      <c r="B35" s="6">
        <f t="shared" si="1"/>
        <v>27</v>
      </c>
      <c r="C35" s="6" t="s">
        <v>290</v>
      </c>
      <c r="D35" s="31" t="str">
        <f>[1]Hoja1!B110</f>
        <v>TEMICH TEMICH JULIETA</v>
      </c>
      <c r="E35" s="32"/>
      <c r="F35" s="34"/>
      <c r="G35" s="34"/>
      <c r="H35" s="34"/>
      <c r="I35" s="35"/>
      <c r="J35" s="22">
        <v>100</v>
      </c>
      <c r="K35" s="4">
        <v>85</v>
      </c>
      <c r="L35" s="4">
        <v>81</v>
      </c>
      <c r="M35" s="4">
        <v>100</v>
      </c>
      <c r="N35" s="4">
        <v>88</v>
      </c>
      <c r="O35" s="4">
        <v>100</v>
      </c>
      <c r="P35" s="4">
        <v>0</v>
      </c>
      <c r="Q35" s="10">
        <f t="shared" si="0"/>
        <v>79.142857142857139</v>
      </c>
    </row>
    <row r="36" spans="2:22" x14ac:dyDescent="0.3">
      <c r="B36" s="6">
        <f t="shared" si="1"/>
        <v>28</v>
      </c>
      <c r="C36" s="6" t="s">
        <v>291</v>
      </c>
      <c r="D36" s="41" t="str">
        <f>[1]Hoja1!B111</f>
        <v>TENORIO POLITO MARGARITA ISABEL</v>
      </c>
      <c r="E36" s="34"/>
      <c r="F36" s="32"/>
      <c r="G36" s="32"/>
      <c r="H36" s="32"/>
      <c r="I36" s="33"/>
      <c r="J36" s="17">
        <v>63</v>
      </c>
      <c r="K36" s="17">
        <v>55</v>
      </c>
      <c r="L36" s="4">
        <v>72</v>
      </c>
      <c r="M36" s="4">
        <v>90</v>
      </c>
      <c r="N36" s="4">
        <v>88</v>
      </c>
      <c r="O36" s="4">
        <v>98</v>
      </c>
      <c r="P36" s="4">
        <v>0</v>
      </c>
      <c r="Q36" s="10">
        <f t="shared" si="0"/>
        <v>66.571428571428569</v>
      </c>
    </row>
    <row r="37" spans="2:22" x14ac:dyDescent="0.3">
      <c r="B37" s="6">
        <f t="shared" si="1"/>
        <v>29</v>
      </c>
      <c r="C37" s="6" t="s">
        <v>293</v>
      </c>
      <c r="D37" s="31" t="str">
        <f>[1]Hoja1!B112</f>
        <v>TON ANTEMATE MARIA ANGELA</v>
      </c>
      <c r="E37" s="32"/>
      <c r="F37" s="32"/>
      <c r="G37" s="32"/>
      <c r="H37" s="32"/>
      <c r="I37" s="33"/>
      <c r="J37" s="17">
        <v>60</v>
      </c>
      <c r="K37" s="17">
        <v>60</v>
      </c>
      <c r="L37" s="4">
        <v>85</v>
      </c>
      <c r="M37" s="4">
        <v>90</v>
      </c>
      <c r="N37" s="4">
        <v>94</v>
      </c>
      <c r="O37" s="4">
        <v>94</v>
      </c>
      <c r="P37" s="4">
        <v>0</v>
      </c>
      <c r="Q37" s="10">
        <f t="shared" si="0"/>
        <v>69</v>
      </c>
    </row>
    <row r="38" spans="2:22" x14ac:dyDescent="0.3">
      <c r="B38" s="6">
        <f t="shared" si="1"/>
        <v>30</v>
      </c>
      <c r="C38" s="6" t="s">
        <v>294</v>
      </c>
      <c r="D38" s="51" t="str">
        <f>[1]Hoja1!B113</f>
        <v>TORRES ARTIGAS ITARI TATIANA</v>
      </c>
      <c r="E38" s="52"/>
      <c r="F38" s="52"/>
      <c r="G38" s="52"/>
      <c r="H38" s="52"/>
      <c r="I38" s="53"/>
      <c r="J38" s="22">
        <v>87</v>
      </c>
      <c r="K38" s="4">
        <v>95</v>
      </c>
      <c r="L38" s="4">
        <v>93</v>
      </c>
      <c r="M38" s="4">
        <v>90</v>
      </c>
      <c r="N38" s="4">
        <v>92</v>
      </c>
      <c r="O38" s="4">
        <v>100</v>
      </c>
      <c r="P38" s="4">
        <v>0</v>
      </c>
      <c r="Q38" s="10">
        <f t="shared" si="0"/>
        <v>79.571428571428569</v>
      </c>
    </row>
    <row r="39" spans="2:22" x14ac:dyDescent="0.3">
      <c r="B39" s="6">
        <f t="shared" si="1"/>
        <v>31</v>
      </c>
      <c r="C39" s="6" t="s">
        <v>296</v>
      </c>
      <c r="D39" s="51" t="str">
        <f>[1]Hoja1!B114</f>
        <v>TOTO CHIPOL AARON</v>
      </c>
      <c r="E39" s="52"/>
      <c r="F39" s="52"/>
      <c r="G39" s="52"/>
      <c r="H39" s="52"/>
      <c r="I39" s="53"/>
      <c r="J39" s="17">
        <v>33</v>
      </c>
      <c r="K39" s="4">
        <v>70</v>
      </c>
      <c r="L39" s="4">
        <v>70</v>
      </c>
      <c r="M39" s="4">
        <v>100</v>
      </c>
      <c r="N39" s="4">
        <v>76</v>
      </c>
      <c r="O39" s="4">
        <v>88</v>
      </c>
      <c r="P39" s="4">
        <v>0</v>
      </c>
      <c r="Q39" s="10">
        <f t="shared" ref="Q39:Q43" si="2">SUM(J39:P39)/7</f>
        <v>62.428571428571431</v>
      </c>
    </row>
    <row r="40" spans="2:22" x14ac:dyDescent="0.3">
      <c r="B40" s="6">
        <f t="shared" si="1"/>
        <v>32</v>
      </c>
      <c r="C40" s="6" t="s">
        <v>297</v>
      </c>
      <c r="D40" s="51" t="str">
        <f>[1]Hoja1!B115</f>
        <v>VALENTIN CHAIRES DERVIN JESTREL</v>
      </c>
      <c r="E40" s="52"/>
      <c r="F40" s="52"/>
      <c r="G40" s="52"/>
      <c r="H40" s="52"/>
      <c r="I40" s="53"/>
      <c r="J40" s="22">
        <v>81</v>
      </c>
      <c r="K40" s="4">
        <v>70</v>
      </c>
      <c r="L40" s="4">
        <v>93</v>
      </c>
      <c r="M40" s="4">
        <v>100</v>
      </c>
      <c r="N40" s="22">
        <v>88</v>
      </c>
      <c r="O40" s="4">
        <v>100</v>
      </c>
      <c r="P40" s="4">
        <v>0</v>
      </c>
      <c r="Q40" s="10">
        <f t="shared" si="2"/>
        <v>76</v>
      </c>
    </row>
    <row r="41" spans="2:22" x14ac:dyDescent="0.3">
      <c r="B41" s="6">
        <f t="shared" si="1"/>
        <v>33</v>
      </c>
      <c r="C41" s="6" t="s">
        <v>298</v>
      </c>
      <c r="D41" s="51" t="str">
        <f>[1]Hoja1!B116</f>
        <v>VELAZQUEZ BAXIN ERICK RAUL</v>
      </c>
      <c r="E41" s="52"/>
      <c r="F41" s="52"/>
      <c r="G41" s="52"/>
      <c r="H41" s="52"/>
      <c r="I41" s="53"/>
      <c r="J41" s="17">
        <v>10</v>
      </c>
      <c r="K41" s="17">
        <v>0</v>
      </c>
      <c r="L41" s="17">
        <v>18</v>
      </c>
      <c r="M41" s="17">
        <v>0</v>
      </c>
      <c r="N41" s="17">
        <v>0</v>
      </c>
      <c r="O41" s="17">
        <v>0</v>
      </c>
      <c r="P41" s="4">
        <v>0</v>
      </c>
      <c r="Q41" s="10">
        <f t="shared" si="2"/>
        <v>4</v>
      </c>
    </row>
    <row r="42" spans="2:22" x14ac:dyDescent="0.3">
      <c r="B42" s="6">
        <f t="shared" si="1"/>
        <v>34</v>
      </c>
      <c r="C42" s="6" t="s">
        <v>300</v>
      </c>
      <c r="D42" s="5" t="s">
        <v>200</v>
      </c>
      <c r="E42" s="5"/>
      <c r="F42" s="5"/>
      <c r="G42" s="5"/>
      <c r="H42" s="5"/>
      <c r="I42" s="5"/>
      <c r="J42" s="17">
        <v>64</v>
      </c>
      <c r="K42" s="17">
        <v>50</v>
      </c>
      <c r="L42" s="22">
        <v>70</v>
      </c>
      <c r="M42" s="4">
        <v>100</v>
      </c>
      <c r="N42" s="4">
        <v>100</v>
      </c>
      <c r="O42" s="4">
        <v>70</v>
      </c>
      <c r="P42" s="4">
        <v>0</v>
      </c>
      <c r="Q42" s="10">
        <f t="shared" si="2"/>
        <v>64.857142857142861</v>
      </c>
    </row>
    <row r="43" spans="2:22" x14ac:dyDescent="0.3">
      <c r="B43" s="6">
        <f t="shared" si="1"/>
        <v>35</v>
      </c>
      <c r="C43" s="6" t="s">
        <v>299</v>
      </c>
      <c r="D43" s="81" t="str">
        <f>[1]Hoja1!B118</f>
        <v>XOLO LOPEZ ITZEL MARIAM</v>
      </c>
      <c r="E43" s="82"/>
      <c r="F43" s="82"/>
      <c r="G43" s="82"/>
      <c r="H43" s="82"/>
      <c r="I43" s="83"/>
      <c r="J43" s="17">
        <v>64</v>
      </c>
      <c r="K43" s="17">
        <v>0</v>
      </c>
      <c r="L43" s="4">
        <v>70</v>
      </c>
      <c r="M43" s="17">
        <v>0</v>
      </c>
      <c r="N43" s="17">
        <v>0</v>
      </c>
      <c r="O43" s="17">
        <v>0</v>
      </c>
      <c r="P43" s="17">
        <v>0</v>
      </c>
      <c r="Q43" s="10">
        <f t="shared" si="2"/>
        <v>19.142857142857142</v>
      </c>
    </row>
    <row r="44" spans="2:22" x14ac:dyDescent="0.3">
      <c r="B44" s="6"/>
      <c r="C44" s="6"/>
      <c r="D44" s="73"/>
      <c r="E44" s="73"/>
      <c r="F44" s="73"/>
      <c r="G44" s="73"/>
      <c r="H44" s="73"/>
      <c r="I44" s="73"/>
      <c r="J44" s="4"/>
      <c r="K44" s="4"/>
      <c r="L44" s="4"/>
      <c r="M44" s="4">
        <f>AVERAGE(M9:M43)</f>
        <v>86.428571428571431</v>
      </c>
      <c r="N44" s="4"/>
      <c r="O44" s="4"/>
      <c r="P44" s="4"/>
      <c r="Q44" s="10"/>
    </row>
    <row r="45" spans="2:22" x14ac:dyDescent="0.3">
      <c r="B45" s="6"/>
      <c r="C45" s="7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10"/>
    </row>
    <row r="46" spans="2:22" x14ac:dyDescent="0.3">
      <c r="B46" s="6"/>
      <c r="C46" s="7"/>
      <c r="D46" s="73"/>
      <c r="E46" s="73"/>
      <c r="F46" s="73"/>
      <c r="G46" s="73"/>
      <c r="H46" s="73"/>
      <c r="I46" s="73"/>
      <c r="J46" s="4"/>
      <c r="K46" s="4"/>
      <c r="L46" s="4"/>
      <c r="M46" s="4"/>
      <c r="N46" s="4"/>
      <c r="O46" s="4"/>
      <c r="P46" s="4"/>
      <c r="Q46" s="10"/>
    </row>
    <row r="47" spans="2:22" x14ac:dyDescent="0.3">
      <c r="B47" s="6"/>
      <c r="C47" s="7"/>
      <c r="D47" s="73"/>
      <c r="E47" s="73"/>
      <c r="F47" s="73"/>
      <c r="G47" s="73"/>
      <c r="H47" s="73"/>
      <c r="I47" s="73"/>
      <c r="J47" s="4"/>
      <c r="K47" s="4"/>
      <c r="L47" s="4"/>
      <c r="M47" s="4"/>
      <c r="N47" s="4"/>
      <c r="O47" s="4"/>
      <c r="P47" s="4"/>
      <c r="Q47" s="10"/>
    </row>
    <row r="48" spans="2:22" x14ac:dyDescent="0.3">
      <c r="B48" s="6"/>
      <c r="C48" s="7"/>
      <c r="D48" s="73"/>
      <c r="E48" s="73"/>
      <c r="F48" s="73"/>
      <c r="G48" s="73"/>
      <c r="H48" s="73"/>
      <c r="I48" s="73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73"/>
      <c r="E49" s="73"/>
      <c r="F49" s="73"/>
      <c r="G49" s="73"/>
      <c r="H49" s="73"/>
      <c r="I49" s="73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73"/>
      <c r="E50" s="73"/>
      <c r="F50" s="73"/>
      <c r="G50" s="73"/>
      <c r="H50" s="73"/>
      <c r="I50" s="73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73"/>
      <c r="E51" s="73"/>
      <c r="F51" s="73"/>
      <c r="G51" s="73"/>
      <c r="H51" s="73"/>
      <c r="I51" s="73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73"/>
      <c r="E52" s="73"/>
      <c r="F52" s="73"/>
      <c r="G52" s="73"/>
      <c r="H52" s="73"/>
      <c r="I52" s="73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74"/>
      <c r="E53" s="75"/>
      <c r="F53" s="75"/>
      <c r="G53" s="75"/>
      <c r="H53" s="75"/>
      <c r="I53" s="7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72"/>
      <c r="D54" s="72"/>
      <c r="E54" s="1"/>
      <c r="H54" s="89" t="s">
        <v>19</v>
      </c>
      <c r="I54" s="89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27</v>
      </c>
      <c r="M54" s="11">
        <f t="shared" si="3"/>
        <v>33</v>
      </c>
      <c r="N54" s="11">
        <f t="shared" si="3"/>
        <v>32</v>
      </c>
      <c r="O54" s="11">
        <f t="shared" si="3"/>
        <v>31</v>
      </c>
      <c r="P54" s="11">
        <f t="shared" si="3"/>
        <v>0</v>
      </c>
      <c r="Q54" s="15">
        <f t="shared" ref="Q54" si="4">COUNTIF(Q9:Q48,"&gt;=70")</f>
        <v>15</v>
      </c>
    </row>
    <row r="55" spans="2:17" x14ac:dyDescent="0.3">
      <c r="C55" s="72"/>
      <c r="D55" s="72"/>
      <c r="E55" s="8"/>
      <c r="H55" s="90" t="s">
        <v>20</v>
      </c>
      <c r="I55" s="90"/>
      <c r="J55" s="12">
        <f>COUNTIF(J9:J53,"&lt;70")</f>
        <v>18</v>
      </c>
      <c r="K55" s="12">
        <f t="shared" ref="K55:Q55" si="5">COUNTIF(K9:K53,"&lt;70")</f>
        <v>18</v>
      </c>
      <c r="L55" s="12">
        <f t="shared" si="5"/>
        <v>8</v>
      </c>
      <c r="M55" s="12">
        <f t="shared" si="5"/>
        <v>3</v>
      </c>
      <c r="N55" s="12">
        <f t="shared" si="5"/>
        <v>3</v>
      </c>
      <c r="O55" s="12">
        <f t="shared" si="5"/>
        <v>4</v>
      </c>
      <c r="P55" s="12">
        <f t="shared" si="5"/>
        <v>35</v>
      </c>
      <c r="Q55" s="12">
        <f t="shared" si="5"/>
        <v>20</v>
      </c>
    </row>
    <row r="56" spans="2:17" x14ac:dyDescent="0.3">
      <c r="C56" s="72"/>
      <c r="D56" s="72"/>
      <c r="E56" s="72"/>
      <c r="H56" s="90" t="s">
        <v>21</v>
      </c>
      <c r="I56" s="9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36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35</v>
      </c>
    </row>
    <row r="57" spans="2:17" x14ac:dyDescent="0.3">
      <c r="C57" s="72"/>
      <c r="D57" s="72"/>
      <c r="E57" s="1"/>
      <c r="H57" s="91" t="s">
        <v>16</v>
      </c>
      <c r="I57" s="91"/>
      <c r="J57" s="13">
        <f>J54/J56</f>
        <v>0.48571428571428571</v>
      </c>
      <c r="K57" s="14">
        <f t="shared" ref="K57:Q57" si="7">K54/K56</f>
        <v>0.48571428571428571</v>
      </c>
      <c r="L57" s="14">
        <f t="shared" si="7"/>
        <v>0.77142857142857146</v>
      </c>
      <c r="M57" s="14">
        <f t="shared" si="7"/>
        <v>0.91666666666666663</v>
      </c>
      <c r="N57" s="14">
        <f t="shared" si="7"/>
        <v>0.91428571428571426</v>
      </c>
      <c r="O57" s="14">
        <f t="shared" si="7"/>
        <v>0.88571428571428568</v>
      </c>
      <c r="P57" s="14">
        <f t="shared" si="7"/>
        <v>0</v>
      </c>
      <c r="Q57" s="14">
        <f t="shared" si="7"/>
        <v>0.42857142857142855</v>
      </c>
    </row>
    <row r="58" spans="2:17" x14ac:dyDescent="0.3">
      <c r="C58" s="72"/>
      <c r="D58" s="72"/>
      <c r="E58" s="1"/>
      <c r="H58" s="91" t="s">
        <v>17</v>
      </c>
      <c r="I58" s="91"/>
      <c r="J58" s="13">
        <f>J55/J56</f>
        <v>0.51428571428571423</v>
      </c>
      <c r="K58" s="13">
        <f t="shared" ref="K58:Q58" si="8">K55/K56</f>
        <v>0.51428571428571423</v>
      </c>
      <c r="L58" s="14">
        <f t="shared" si="8"/>
        <v>0.22857142857142856</v>
      </c>
      <c r="M58" s="14">
        <f t="shared" si="8"/>
        <v>8.3333333333333329E-2</v>
      </c>
      <c r="N58" s="14">
        <f t="shared" si="8"/>
        <v>8.5714285714285715E-2</v>
      </c>
      <c r="O58" s="14">
        <f t="shared" si="8"/>
        <v>0.11428571428571428</v>
      </c>
      <c r="P58" s="14">
        <f t="shared" si="8"/>
        <v>1</v>
      </c>
      <c r="Q58" s="14">
        <f t="shared" si="8"/>
        <v>0.5714285714285714</v>
      </c>
    </row>
    <row r="59" spans="2:17" x14ac:dyDescent="0.3">
      <c r="C59" s="72"/>
      <c r="D59" s="72"/>
      <c r="E59" s="8"/>
    </row>
    <row r="60" spans="2:17" x14ac:dyDescent="0.3">
      <c r="C60" s="1"/>
      <c r="D60" s="1"/>
      <c r="E60" s="8"/>
    </row>
    <row r="61" spans="2:17" x14ac:dyDescent="0.3">
      <c r="J61" s="92"/>
      <c r="K61" s="92"/>
      <c r="L61" s="92"/>
      <c r="M61" s="92"/>
      <c r="N61" s="92"/>
      <c r="O61" s="92"/>
      <c r="P61" s="92"/>
    </row>
    <row r="62" spans="2:17" x14ac:dyDescent="0.3">
      <c r="J62" s="87" t="s">
        <v>18</v>
      </c>
      <c r="K62" s="87"/>
      <c r="L62" s="87"/>
      <c r="M62" s="87"/>
      <c r="N62" s="87"/>
      <c r="O62" s="87"/>
      <c r="P62" s="87"/>
    </row>
  </sheetData>
  <mergeCells count="33">
    <mergeCell ref="K6:P6"/>
    <mergeCell ref="D8:I8"/>
    <mergeCell ref="B2:P2"/>
    <mergeCell ref="C3:P3"/>
    <mergeCell ref="D4:G4"/>
    <mergeCell ref="J4:K4"/>
    <mergeCell ref="N4:O4"/>
    <mergeCell ref="D6:G6"/>
    <mergeCell ref="I6:J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47:I47"/>
    <mergeCell ref="D48:I48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3">
      <c r="C4" t="s">
        <v>0</v>
      </c>
      <c r="D4" s="93" t="s">
        <v>163</v>
      </c>
      <c r="E4" s="93"/>
      <c r="F4" s="93"/>
      <c r="G4" s="93"/>
      <c r="I4" t="s">
        <v>1</v>
      </c>
      <c r="J4" s="84" t="s">
        <v>167</v>
      </c>
      <c r="K4" s="84"/>
      <c r="M4" t="s">
        <v>2</v>
      </c>
      <c r="N4" s="85">
        <v>45811</v>
      </c>
      <c r="O4" s="8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84" t="s">
        <v>162</v>
      </c>
      <c r="E6" s="84"/>
      <c r="F6" s="84"/>
      <c r="G6" s="84"/>
      <c r="I6" s="72" t="s">
        <v>22</v>
      </c>
      <c r="J6" s="72"/>
      <c r="K6" s="94" t="s">
        <v>24</v>
      </c>
      <c r="L6" s="94"/>
      <c r="M6" s="94"/>
      <c r="N6" s="94"/>
      <c r="O6" s="94"/>
      <c r="P6" s="9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86" t="s">
        <v>5</v>
      </c>
      <c r="E8" s="86"/>
      <c r="F8" s="95"/>
      <c r="G8" s="95"/>
      <c r="H8" s="95"/>
      <c r="I8" s="8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301</v>
      </c>
      <c r="D9" s="7" t="s">
        <v>169</v>
      </c>
      <c r="E9" s="7"/>
      <c r="F9" s="42"/>
      <c r="G9" s="45"/>
      <c r="H9" s="45"/>
      <c r="I9" s="16"/>
      <c r="J9" s="22">
        <v>82</v>
      </c>
      <c r="K9" s="17">
        <v>62</v>
      </c>
      <c r="L9" s="4">
        <v>70</v>
      </c>
      <c r="M9" s="4">
        <v>90</v>
      </c>
      <c r="N9" s="4">
        <v>93</v>
      </c>
      <c r="O9" s="4">
        <v>94</v>
      </c>
      <c r="P9" s="4">
        <v>0</v>
      </c>
      <c r="Q9" s="10">
        <f>SUM(J9:P9)/7</f>
        <v>70.142857142857139</v>
      </c>
    </row>
    <row r="10" spans="2:18" x14ac:dyDescent="0.3">
      <c r="B10" s="6">
        <f>B9+1</f>
        <v>2</v>
      </c>
      <c r="C10" s="6" t="s">
        <v>302</v>
      </c>
      <c r="D10" s="30" t="s">
        <v>170</v>
      </c>
      <c r="E10" s="30"/>
      <c r="F10" s="36"/>
      <c r="G10" s="32"/>
      <c r="H10" s="32"/>
      <c r="I10" s="56"/>
      <c r="J10" s="22">
        <v>71</v>
      </c>
      <c r="K10" s="17">
        <v>46</v>
      </c>
      <c r="L10" s="4">
        <v>78</v>
      </c>
      <c r="M10" s="4">
        <v>100</v>
      </c>
      <c r="N10" s="4">
        <v>93</v>
      </c>
      <c r="O10" s="4">
        <v>84</v>
      </c>
      <c r="P10" s="4">
        <v>0</v>
      </c>
      <c r="Q10" s="10">
        <f t="shared" ref="Q10:Q41" si="0">SUM(J10:P10)/7</f>
        <v>67.428571428571431</v>
      </c>
    </row>
    <row r="11" spans="2:18" x14ac:dyDescent="0.3">
      <c r="B11" s="6">
        <f t="shared" ref="B11:B41" si="1">B10+1</f>
        <v>3</v>
      </c>
      <c r="C11" s="6" t="s">
        <v>252</v>
      </c>
      <c r="D11" s="30" t="s">
        <v>171</v>
      </c>
      <c r="E11" s="30"/>
      <c r="F11" s="31"/>
      <c r="G11" s="32"/>
      <c r="H11" s="32"/>
      <c r="I11" s="56"/>
      <c r="J11" s="17">
        <v>48</v>
      </c>
      <c r="K11" s="4">
        <v>71</v>
      </c>
      <c r="L11" s="17">
        <v>66</v>
      </c>
      <c r="M11" s="4">
        <v>90</v>
      </c>
      <c r="N11" s="4">
        <v>75</v>
      </c>
      <c r="O11" s="17">
        <v>64</v>
      </c>
      <c r="P11" s="4">
        <v>0</v>
      </c>
      <c r="Q11" s="10">
        <f t="shared" si="0"/>
        <v>59.142857142857146</v>
      </c>
    </row>
    <row r="12" spans="2:18" x14ac:dyDescent="0.3">
      <c r="B12" s="6">
        <f t="shared" si="1"/>
        <v>4</v>
      </c>
      <c r="C12" s="6" t="s">
        <v>253</v>
      </c>
      <c r="D12" s="31" t="s">
        <v>172</v>
      </c>
      <c r="E12" s="32"/>
      <c r="F12" s="32"/>
      <c r="G12" s="32"/>
      <c r="H12" s="32"/>
      <c r="I12" s="56"/>
      <c r="J12" s="22">
        <v>95</v>
      </c>
      <c r="K12" s="4">
        <v>83</v>
      </c>
      <c r="L12" s="4">
        <v>85</v>
      </c>
      <c r="M12" s="4">
        <v>100</v>
      </c>
      <c r="N12" s="4">
        <v>88</v>
      </c>
      <c r="O12" s="4">
        <v>100</v>
      </c>
      <c r="P12" s="4">
        <v>0</v>
      </c>
      <c r="Q12" s="10">
        <f t="shared" si="0"/>
        <v>78.714285714285708</v>
      </c>
    </row>
    <row r="13" spans="2:18" x14ac:dyDescent="0.3">
      <c r="B13" s="6">
        <f t="shared" si="1"/>
        <v>5</v>
      </c>
      <c r="C13" s="6" t="s">
        <v>255</v>
      </c>
      <c r="D13" s="34" t="s">
        <v>202</v>
      </c>
      <c r="E13" s="5"/>
      <c r="F13" s="5"/>
      <c r="G13" s="5"/>
      <c r="H13" s="5"/>
      <c r="J13" s="22">
        <v>84</v>
      </c>
      <c r="K13" s="4">
        <v>83</v>
      </c>
      <c r="L13" s="17">
        <v>54</v>
      </c>
      <c r="M13" s="4">
        <v>90</v>
      </c>
      <c r="N13" s="4">
        <v>100</v>
      </c>
      <c r="O13" s="4">
        <v>74</v>
      </c>
      <c r="P13" s="4">
        <v>0</v>
      </c>
      <c r="Q13" s="10">
        <f t="shared" si="0"/>
        <v>69.285714285714292</v>
      </c>
    </row>
    <row r="14" spans="2:18" x14ac:dyDescent="0.3">
      <c r="B14" s="6">
        <f t="shared" si="1"/>
        <v>6</v>
      </c>
      <c r="C14" s="6" t="s">
        <v>258</v>
      </c>
      <c r="D14" s="30" t="s">
        <v>173</v>
      </c>
      <c r="E14" s="30"/>
      <c r="F14" s="31"/>
      <c r="G14" s="32"/>
      <c r="H14" s="32"/>
      <c r="I14" s="56"/>
      <c r="J14" s="17">
        <v>56</v>
      </c>
      <c r="K14" s="17">
        <v>42</v>
      </c>
      <c r="L14" s="17">
        <v>62</v>
      </c>
      <c r="M14" s="4">
        <v>75</v>
      </c>
      <c r="N14" s="4">
        <v>70</v>
      </c>
      <c r="O14" s="4">
        <v>80</v>
      </c>
      <c r="P14" s="4">
        <v>0</v>
      </c>
      <c r="Q14" s="10">
        <f t="shared" si="0"/>
        <v>55</v>
      </c>
    </row>
    <row r="15" spans="2:18" x14ac:dyDescent="0.3">
      <c r="B15" s="6">
        <f t="shared" si="1"/>
        <v>7</v>
      </c>
      <c r="C15" s="6" t="s">
        <v>259</v>
      </c>
      <c r="D15" s="30" t="s">
        <v>174</v>
      </c>
      <c r="E15" s="30"/>
      <c r="F15" s="31"/>
      <c r="G15" s="32"/>
      <c r="H15" s="32"/>
      <c r="I15" s="56"/>
      <c r="J15" s="17">
        <v>38</v>
      </c>
      <c r="K15" s="17">
        <v>48</v>
      </c>
      <c r="L15" s="17">
        <v>30</v>
      </c>
      <c r="M15" s="4">
        <v>75</v>
      </c>
      <c r="N15" s="4">
        <v>70</v>
      </c>
      <c r="O15" s="4">
        <v>92</v>
      </c>
      <c r="P15" s="4">
        <v>0</v>
      </c>
      <c r="Q15" s="10">
        <f t="shared" si="0"/>
        <v>50.428571428571431</v>
      </c>
    </row>
    <row r="16" spans="2:18" x14ac:dyDescent="0.3">
      <c r="B16" s="6">
        <f t="shared" si="1"/>
        <v>8</v>
      </c>
      <c r="C16" s="6" t="s">
        <v>303</v>
      </c>
      <c r="D16" s="64" t="s">
        <v>175</v>
      </c>
      <c r="E16" s="64"/>
      <c r="F16" s="41"/>
      <c r="G16" s="32"/>
      <c r="H16" s="32"/>
      <c r="I16" s="57"/>
      <c r="J16" s="22">
        <v>74</v>
      </c>
      <c r="K16" s="17">
        <v>46</v>
      </c>
      <c r="L16" s="4">
        <v>76</v>
      </c>
      <c r="M16" s="4">
        <v>100</v>
      </c>
      <c r="N16" s="4">
        <v>85</v>
      </c>
      <c r="O16" s="4">
        <v>100</v>
      </c>
      <c r="P16" s="4">
        <v>0</v>
      </c>
      <c r="Q16" s="10">
        <f t="shared" si="0"/>
        <v>68.714285714285708</v>
      </c>
    </row>
    <row r="17" spans="2:17" x14ac:dyDescent="0.3">
      <c r="B17" s="6">
        <f t="shared" si="1"/>
        <v>9</v>
      </c>
      <c r="C17" s="6" t="s">
        <v>261</v>
      </c>
      <c r="D17" s="30" t="s">
        <v>176</v>
      </c>
      <c r="E17" s="30"/>
      <c r="F17" s="31"/>
      <c r="G17" s="32"/>
      <c r="H17" s="32"/>
      <c r="I17" s="56"/>
      <c r="J17" s="22">
        <v>86</v>
      </c>
      <c r="K17" s="4">
        <v>83</v>
      </c>
      <c r="L17" s="17">
        <v>62</v>
      </c>
      <c r="M17" s="4">
        <v>100</v>
      </c>
      <c r="N17" s="4">
        <v>100</v>
      </c>
      <c r="O17" s="4">
        <v>98</v>
      </c>
      <c r="P17" s="4">
        <v>0</v>
      </c>
      <c r="Q17" s="10">
        <f t="shared" si="0"/>
        <v>75.571428571428569</v>
      </c>
    </row>
    <row r="18" spans="2:17" x14ac:dyDescent="0.3">
      <c r="B18" s="6">
        <f t="shared" si="1"/>
        <v>10</v>
      </c>
      <c r="C18" s="6" t="s">
        <v>304</v>
      </c>
      <c r="D18" s="7" t="s">
        <v>177</v>
      </c>
      <c r="E18" s="7"/>
      <c r="F18" s="42"/>
      <c r="G18" s="45"/>
      <c r="H18" s="45"/>
      <c r="I18" s="16"/>
      <c r="J18" s="22">
        <v>80</v>
      </c>
      <c r="K18" s="17">
        <v>65</v>
      </c>
      <c r="L18" s="4">
        <v>76</v>
      </c>
      <c r="M18" s="4">
        <v>100</v>
      </c>
      <c r="N18" s="4">
        <v>93</v>
      </c>
      <c r="O18" s="4">
        <v>98</v>
      </c>
      <c r="P18" s="4">
        <v>0</v>
      </c>
      <c r="Q18" s="10">
        <f t="shared" si="0"/>
        <v>73.142857142857139</v>
      </c>
    </row>
    <row r="19" spans="2:17" x14ac:dyDescent="0.3">
      <c r="B19" s="6">
        <f t="shared" si="1"/>
        <v>11</v>
      </c>
      <c r="C19" s="6" t="s">
        <v>262</v>
      </c>
      <c r="D19" s="30" t="s">
        <v>178</v>
      </c>
      <c r="E19" s="30"/>
      <c r="F19" s="31"/>
      <c r="G19" s="32"/>
      <c r="H19" s="32"/>
      <c r="I19" s="56"/>
      <c r="J19" s="22">
        <v>86</v>
      </c>
      <c r="K19" s="17">
        <v>55</v>
      </c>
      <c r="L19" s="17">
        <v>58</v>
      </c>
      <c r="M19" s="4">
        <v>90</v>
      </c>
      <c r="N19" s="4">
        <v>100</v>
      </c>
      <c r="O19" s="4">
        <v>94</v>
      </c>
      <c r="P19" s="4">
        <v>0</v>
      </c>
      <c r="Q19" s="10">
        <f t="shared" si="0"/>
        <v>69</v>
      </c>
    </row>
    <row r="20" spans="2:17" x14ac:dyDescent="0.3">
      <c r="B20" s="6">
        <f t="shared" si="1"/>
        <v>12</v>
      </c>
      <c r="C20" s="6" t="s">
        <v>264</v>
      </c>
      <c r="D20" s="64" t="s">
        <v>179</v>
      </c>
      <c r="E20" s="64"/>
      <c r="F20" s="41"/>
      <c r="G20" s="32"/>
      <c r="H20" s="32"/>
      <c r="I20" s="57"/>
      <c r="J20" s="17">
        <v>60</v>
      </c>
      <c r="K20" s="17">
        <v>53</v>
      </c>
      <c r="L20" s="17">
        <v>32</v>
      </c>
      <c r="M20" s="4">
        <v>100</v>
      </c>
      <c r="N20" s="4">
        <v>70</v>
      </c>
      <c r="O20" s="4">
        <v>94</v>
      </c>
      <c r="P20" s="4">
        <v>0</v>
      </c>
      <c r="Q20" s="10">
        <f t="shared" si="0"/>
        <v>58.428571428571431</v>
      </c>
    </row>
    <row r="21" spans="2:17" x14ac:dyDescent="0.3">
      <c r="B21" s="6">
        <f t="shared" si="1"/>
        <v>13</v>
      </c>
      <c r="C21" s="6" t="s">
        <v>266</v>
      </c>
      <c r="D21" s="30" t="s">
        <v>180</v>
      </c>
      <c r="E21" s="30"/>
      <c r="F21" s="31"/>
      <c r="G21" s="32"/>
      <c r="H21" s="32"/>
      <c r="I21" s="56"/>
      <c r="J21" s="22">
        <v>86</v>
      </c>
      <c r="K21" s="4">
        <v>72</v>
      </c>
      <c r="L21" s="4">
        <v>70</v>
      </c>
      <c r="M21" s="4">
        <v>100</v>
      </c>
      <c r="N21" s="4">
        <v>80</v>
      </c>
      <c r="O21" s="4">
        <v>96</v>
      </c>
      <c r="P21" s="4">
        <v>0</v>
      </c>
      <c r="Q21" s="10">
        <f t="shared" si="0"/>
        <v>72</v>
      </c>
    </row>
    <row r="22" spans="2:17" x14ac:dyDescent="0.3">
      <c r="B22" s="6">
        <f t="shared" si="1"/>
        <v>14</v>
      </c>
      <c r="C22" s="6" t="s">
        <v>268</v>
      </c>
      <c r="D22" s="30" t="s">
        <v>181</v>
      </c>
      <c r="E22" s="30"/>
      <c r="F22" s="31"/>
      <c r="G22" s="32"/>
      <c r="H22" s="32"/>
      <c r="I22" s="56"/>
      <c r="J22" s="22">
        <v>100</v>
      </c>
      <c r="K22" s="4">
        <v>90</v>
      </c>
      <c r="L22" s="4">
        <v>77</v>
      </c>
      <c r="M22" s="4">
        <v>90</v>
      </c>
      <c r="N22" s="4">
        <v>98</v>
      </c>
      <c r="O22" s="4">
        <v>98</v>
      </c>
      <c r="P22" s="4">
        <v>0</v>
      </c>
      <c r="Q22" s="10">
        <f t="shared" si="0"/>
        <v>79</v>
      </c>
    </row>
    <row r="23" spans="2:17" x14ac:dyDescent="0.3">
      <c r="B23" s="6">
        <f t="shared" si="1"/>
        <v>15</v>
      </c>
      <c r="C23" s="6" t="s">
        <v>269</v>
      </c>
      <c r="D23" s="64" t="s">
        <v>182</v>
      </c>
      <c r="E23" s="64"/>
      <c r="F23" s="41"/>
      <c r="G23" s="32"/>
      <c r="H23" s="32"/>
      <c r="I23" s="57"/>
      <c r="J23" s="22">
        <v>93</v>
      </c>
      <c r="K23" s="4">
        <v>79</v>
      </c>
      <c r="L23" s="4">
        <v>78</v>
      </c>
      <c r="M23" s="4">
        <v>90</v>
      </c>
      <c r="N23" s="4">
        <v>100</v>
      </c>
      <c r="O23" s="4">
        <v>94</v>
      </c>
      <c r="P23" s="4">
        <v>0</v>
      </c>
      <c r="Q23" s="10">
        <f t="shared" si="0"/>
        <v>76.285714285714292</v>
      </c>
    </row>
    <row r="24" spans="2:17" x14ac:dyDescent="0.3">
      <c r="B24" s="6">
        <f t="shared" si="1"/>
        <v>16</v>
      </c>
      <c r="C24" s="6" t="s">
        <v>270</v>
      </c>
      <c r="D24" s="30" t="s">
        <v>183</v>
      </c>
      <c r="E24" s="30"/>
      <c r="F24" s="31"/>
      <c r="G24" s="32"/>
      <c r="H24" s="32"/>
      <c r="I24" s="56"/>
      <c r="J24" s="22">
        <v>100</v>
      </c>
      <c r="K24" s="4">
        <v>93</v>
      </c>
      <c r="L24" s="4">
        <v>93</v>
      </c>
      <c r="M24" s="4">
        <v>100</v>
      </c>
      <c r="N24" s="4">
        <v>80</v>
      </c>
      <c r="O24" s="4">
        <v>100</v>
      </c>
      <c r="P24" s="4">
        <v>0</v>
      </c>
      <c r="Q24" s="10">
        <f t="shared" si="0"/>
        <v>80.857142857142861</v>
      </c>
    </row>
    <row r="25" spans="2:17" x14ac:dyDescent="0.3">
      <c r="B25" s="6">
        <f t="shared" si="1"/>
        <v>17</v>
      </c>
      <c r="C25" s="6" t="s">
        <v>273</v>
      </c>
      <c r="D25" s="30" t="s">
        <v>184</v>
      </c>
      <c r="E25" s="30"/>
      <c r="F25" s="31"/>
      <c r="G25" s="32"/>
      <c r="H25" s="32"/>
      <c r="I25" s="56"/>
      <c r="J25" s="17">
        <v>50</v>
      </c>
      <c r="K25" s="17">
        <v>52</v>
      </c>
      <c r="L25" s="4">
        <v>70</v>
      </c>
      <c r="M25" s="4">
        <v>100</v>
      </c>
      <c r="N25" s="4">
        <v>93</v>
      </c>
      <c r="O25" s="4">
        <v>76</v>
      </c>
      <c r="P25" s="4">
        <v>0</v>
      </c>
      <c r="Q25" s="10">
        <f t="shared" si="0"/>
        <v>63</v>
      </c>
    </row>
    <row r="26" spans="2:17" x14ac:dyDescent="0.3">
      <c r="B26" s="6">
        <f t="shared" si="1"/>
        <v>18</v>
      </c>
      <c r="C26" s="6" t="s">
        <v>271</v>
      </c>
      <c r="D26" s="30" t="s">
        <v>185</v>
      </c>
      <c r="E26" s="30"/>
      <c r="F26" s="31"/>
      <c r="G26" s="32"/>
      <c r="H26" s="32"/>
      <c r="I26" s="56"/>
      <c r="J26" s="22">
        <v>96</v>
      </c>
      <c r="K26" s="4">
        <v>72</v>
      </c>
      <c r="L26" s="4">
        <v>70</v>
      </c>
      <c r="M26" s="4">
        <v>90</v>
      </c>
      <c r="N26" s="4">
        <v>98</v>
      </c>
      <c r="O26" s="4">
        <v>94</v>
      </c>
      <c r="P26" s="4">
        <v>0</v>
      </c>
      <c r="Q26" s="10">
        <f t="shared" si="0"/>
        <v>74.285714285714292</v>
      </c>
    </row>
    <row r="27" spans="2:17" x14ac:dyDescent="0.3">
      <c r="B27" s="6">
        <f t="shared" si="1"/>
        <v>19</v>
      </c>
      <c r="C27" s="6" t="s">
        <v>305</v>
      </c>
      <c r="D27" s="64" t="s">
        <v>186</v>
      </c>
      <c r="E27" s="64"/>
      <c r="F27" s="41"/>
      <c r="G27" s="32"/>
      <c r="H27" s="32"/>
      <c r="I27" s="57"/>
      <c r="J27" s="17">
        <v>38</v>
      </c>
      <c r="K27" s="17">
        <v>65</v>
      </c>
      <c r="L27" s="17">
        <v>58</v>
      </c>
      <c r="M27" s="4">
        <v>90</v>
      </c>
      <c r="N27" s="4">
        <v>93</v>
      </c>
      <c r="O27" s="4">
        <v>70</v>
      </c>
      <c r="P27" s="4">
        <v>0</v>
      </c>
      <c r="Q27" s="10">
        <f t="shared" si="0"/>
        <v>59.142857142857146</v>
      </c>
    </row>
    <row r="28" spans="2:17" x14ac:dyDescent="0.3">
      <c r="B28" s="6">
        <f t="shared" si="1"/>
        <v>20</v>
      </c>
      <c r="C28" s="6" t="s">
        <v>272</v>
      </c>
      <c r="D28" s="30" t="s">
        <v>187</v>
      </c>
      <c r="E28" s="30"/>
      <c r="F28" s="31"/>
      <c r="G28" s="32"/>
      <c r="H28" s="32"/>
      <c r="I28" s="56"/>
      <c r="J28" s="17">
        <v>48</v>
      </c>
      <c r="K28" s="17">
        <v>42</v>
      </c>
      <c r="L28" s="17">
        <v>64</v>
      </c>
      <c r="M28" s="4">
        <v>100</v>
      </c>
      <c r="N28" s="4">
        <v>80</v>
      </c>
      <c r="O28" s="4">
        <v>90</v>
      </c>
      <c r="P28" s="4">
        <v>0</v>
      </c>
      <c r="Q28" s="10">
        <f t="shared" si="0"/>
        <v>60.571428571428569</v>
      </c>
    </row>
    <row r="29" spans="2:17" x14ac:dyDescent="0.3">
      <c r="B29" s="6">
        <f t="shared" si="1"/>
        <v>21</v>
      </c>
      <c r="C29" s="6" t="s">
        <v>306</v>
      </c>
      <c r="D29" s="30" t="s">
        <v>188</v>
      </c>
      <c r="E29" s="30"/>
      <c r="F29" s="31"/>
      <c r="G29" s="32"/>
      <c r="H29" s="32"/>
      <c r="I29" s="56"/>
      <c r="J29" s="22">
        <v>91</v>
      </c>
      <c r="K29" s="4">
        <v>100</v>
      </c>
      <c r="L29" s="4">
        <v>85</v>
      </c>
      <c r="M29" s="4">
        <v>100</v>
      </c>
      <c r="N29" s="4">
        <v>80</v>
      </c>
      <c r="O29" s="4">
        <v>100</v>
      </c>
      <c r="P29" s="4">
        <v>0</v>
      </c>
      <c r="Q29" s="10">
        <f t="shared" si="0"/>
        <v>79.428571428571431</v>
      </c>
    </row>
    <row r="30" spans="2:17" x14ac:dyDescent="0.3">
      <c r="B30" s="6">
        <f t="shared" si="1"/>
        <v>22</v>
      </c>
      <c r="C30" s="6" t="s">
        <v>275</v>
      </c>
      <c r="D30" s="30" t="s">
        <v>189</v>
      </c>
      <c r="E30" s="30"/>
      <c r="F30" s="31"/>
      <c r="G30" s="32"/>
      <c r="H30" s="32"/>
      <c r="I30" s="56"/>
      <c r="J30" s="22">
        <v>97</v>
      </c>
      <c r="K30" s="4">
        <v>84</v>
      </c>
      <c r="L30" s="4">
        <v>78</v>
      </c>
      <c r="M30" s="4">
        <v>100</v>
      </c>
      <c r="N30" s="4">
        <v>98</v>
      </c>
      <c r="O30" s="4">
        <v>96</v>
      </c>
      <c r="P30" s="4">
        <v>0</v>
      </c>
      <c r="Q30" s="10">
        <f t="shared" si="0"/>
        <v>79</v>
      </c>
    </row>
    <row r="31" spans="2:17" x14ac:dyDescent="0.3">
      <c r="B31" s="6">
        <f t="shared" si="1"/>
        <v>23</v>
      </c>
      <c r="C31" s="6" t="s">
        <v>276</v>
      </c>
      <c r="D31" s="30" t="s">
        <v>190</v>
      </c>
      <c r="E31" s="30"/>
      <c r="F31" s="31"/>
      <c r="G31" s="32"/>
      <c r="H31" s="32"/>
      <c r="I31" s="56"/>
      <c r="J31" s="22">
        <v>76</v>
      </c>
      <c r="K31" s="4">
        <v>78</v>
      </c>
      <c r="L31" s="4">
        <v>77</v>
      </c>
      <c r="M31" s="4">
        <v>100</v>
      </c>
      <c r="N31" s="4">
        <v>77</v>
      </c>
      <c r="O31" s="4">
        <v>100</v>
      </c>
      <c r="P31" s="4">
        <v>0</v>
      </c>
      <c r="Q31" s="10">
        <f t="shared" si="0"/>
        <v>72.571428571428569</v>
      </c>
    </row>
    <row r="32" spans="2:17" x14ac:dyDescent="0.3">
      <c r="B32" s="6">
        <f t="shared" si="1"/>
        <v>24</v>
      </c>
      <c r="C32" s="6" t="s">
        <v>307</v>
      </c>
      <c r="D32" s="30" t="s">
        <v>191</v>
      </c>
      <c r="E32" s="30"/>
      <c r="F32" s="31"/>
      <c r="G32" s="32"/>
      <c r="H32" s="32"/>
      <c r="I32" s="56"/>
      <c r="J32" s="22">
        <v>78</v>
      </c>
      <c r="K32" s="17">
        <v>62</v>
      </c>
      <c r="L32" s="4">
        <v>70</v>
      </c>
      <c r="M32" s="4">
        <v>100</v>
      </c>
      <c r="N32" s="4">
        <v>93</v>
      </c>
      <c r="O32" s="4">
        <v>96</v>
      </c>
      <c r="P32" s="4">
        <v>0</v>
      </c>
      <c r="Q32" s="10">
        <f t="shared" si="0"/>
        <v>71.285714285714292</v>
      </c>
    </row>
    <row r="33" spans="2:17" x14ac:dyDescent="0.3">
      <c r="B33" s="6">
        <f t="shared" si="1"/>
        <v>25</v>
      </c>
      <c r="C33" s="6" t="s">
        <v>308</v>
      </c>
      <c r="D33" s="30" t="s">
        <v>192</v>
      </c>
      <c r="E33" s="30"/>
      <c r="F33" s="31"/>
      <c r="G33" s="32"/>
      <c r="H33" s="32"/>
      <c r="I33" s="56"/>
      <c r="J33" s="22">
        <v>70</v>
      </c>
      <c r="K33" s="4">
        <v>95</v>
      </c>
      <c r="L33" s="17">
        <v>58</v>
      </c>
      <c r="M33" s="4">
        <v>90</v>
      </c>
      <c r="N33" s="4">
        <v>89</v>
      </c>
      <c r="O33" s="4">
        <v>96</v>
      </c>
      <c r="P33" s="4">
        <v>0</v>
      </c>
      <c r="Q33" s="10">
        <f t="shared" si="0"/>
        <v>71.142857142857139</v>
      </c>
    </row>
    <row r="34" spans="2:17" x14ac:dyDescent="0.3">
      <c r="B34" s="6">
        <f t="shared" si="1"/>
        <v>26</v>
      </c>
      <c r="C34" s="6" t="s">
        <v>309</v>
      </c>
      <c r="D34" s="30" t="s">
        <v>193</v>
      </c>
      <c r="E34" s="30"/>
      <c r="F34" s="31"/>
      <c r="G34" s="32"/>
      <c r="H34" s="32"/>
      <c r="I34" s="56"/>
      <c r="J34" s="17">
        <v>60</v>
      </c>
      <c r="K34" s="4">
        <v>89</v>
      </c>
      <c r="L34" s="4">
        <v>77</v>
      </c>
      <c r="M34" s="4">
        <v>90</v>
      </c>
      <c r="N34" s="4">
        <v>80</v>
      </c>
      <c r="O34" s="4">
        <v>90</v>
      </c>
      <c r="P34" s="4">
        <v>0</v>
      </c>
      <c r="Q34" s="10">
        <f t="shared" si="0"/>
        <v>69.428571428571431</v>
      </c>
    </row>
    <row r="35" spans="2:17" x14ac:dyDescent="0.3">
      <c r="B35" s="6">
        <f t="shared" si="1"/>
        <v>27</v>
      </c>
      <c r="C35" s="6" t="s">
        <v>310</v>
      </c>
      <c r="D35" s="30" t="s">
        <v>194</v>
      </c>
      <c r="E35" s="30"/>
      <c r="F35" s="31"/>
      <c r="G35" s="32"/>
      <c r="H35" s="32"/>
      <c r="I35" s="56"/>
      <c r="J35" s="22">
        <v>74</v>
      </c>
      <c r="K35" s="4">
        <v>70</v>
      </c>
      <c r="L35" s="17">
        <v>45</v>
      </c>
      <c r="M35" s="4">
        <v>100</v>
      </c>
      <c r="N35" s="4">
        <v>93</v>
      </c>
      <c r="O35" s="4">
        <v>86</v>
      </c>
      <c r="P35" s="4">
        <v>0</v>
      </c>
      <c r="Q35" s="10">
        <f t="shared" si="0"/>
        <v>66.857142857142861</v>
      </c>
    </row>
    <row r="36" spans="2:17" x14ac:dyDescent="0.3">
      <c r="B36" s="6">
        <f t="shared" si="1"/>
        <v>28</v>
      </c>
      <c r="C36" s="6" t="s">
        <v>311</v>
      </c>
      <c r="D36" s="30" t="s">
        <v>195</v>
      </c>
      <c r="E36" s="30"/>
      <c r="F36" s="31"/>
      <c r="G36" s="32"/>
      <c r="H36" s="32"/>
      <c r="I36" s="56"/>
      <c r="J36" s="17">
        <v>44</v>
      </c>
      <c r="K36" s="17">
        <v>47</v>
      </c>
      <c r="L36" s="17">
        <v>58</v>
      </c>
      <c r="M36" s="4">
        <v>90</v>
      </c>
      <c r="N36" s="4">
        <v>70</v>
      </c>
      <c r="O36" s="4">
        <v>70</v>
      </c>
      <c r="P36" s="4">
        <v>0</v>
      </c>
      <c r="Q36" s="10">
        <f t="shared" si="0"/>
        <v>54.142857142857146</v>
      </c>
    </row>
    <row r="37" spans="2:17" x14ac:dyDescent="0.3">
      <c r="B37" s="6">
        <f t="shared" si="1"/>
        <v>29</v>
      </c>
      <c r="C37" s="6" t="s">
        <v>312</v>
      </c>
      <c r="D37" s="30" t="s">
        <v>196</v>
      </c>
      <c r="E37" s="30"/>
      <c r="F37" s="31"/>
      <c r="G37" s="32"/>
      <c r="H37" s="32"/>
      <c r="I37" s="56"/>
      <c r="J37" s="22">
        <v>96</v>
      </c>
      <c r="K37" s="4">
        <v>88</v>
      </c>
      <c r="L37" s="4">
        <v>85</v>
      </c>
      <c r="M37" s="4">
        <v>100</v>
      </c>
      <c r="N37" s="4">
        <v>77</v>
      </c>
      <c r="O37" s="4">
        <v>100</v>
      </c>
      <c r="P37" s="4">
        <v>0</v>
      </c>
      <c r="Q37" s="10">
        <f t="shared" si="0"/>
        <v>78</v>
      </c>
    </row>
    <row r="38" spans="2:17" x14ac:dyDescent="0.3">
      <c r="B38" s="6">
        <f t="shared" si="1"/>
        <v>30</v>
      </c>
      <c r="C38" s="6" t="s">
        <v>313</v>
      </c>
      <c r="D38" s="7" t="s">
        <v>197</v>
      </c>
      <c r="E38" s="7"/>
      <c r="F38" s="42"/>
      <c r="G38" s="45"/>
      <c r="H38" s="45"/>
      <c r="I38" s="16"/>
      <c r="J38" s="22">
        <v>92</v>
      </c>
      <c r="K38" s="4">
        <v>79</v>
      </c>
      <c r="L38" s="4">
        <v>70</v>
      </c>
      <c r="M38" s="4">
        <v>90</v>
      </c>
      <c r="N38" s="4">
        <v>98</v>
      </c>
      <c r="O38" s="4">
        <v>94</v>
      </c>
      <c r="P38" s="4">
        <v>0</v>
      </c>
      <c r="Q38" s="10">
        <f t="shared" si="0"/>
        <v>74.714285714285708</v>
      </c>
    </row>
    <row r="39" spans="2:17" x14ac:dyDescent="0.3">
      <c r="B39" s="6">
        <f t="shared" si="1"/>
        <v>31</v>
      </c>
      <c r="C39" s="6" t="s">
        <v>292</v>
      </c>
      <c r="D39" s="7" t="s">
        <v>198</v>
      </c>
      <c r="E39" s="7"/>
      <c r="F39" s="42"/>
      <c r="G39" s="45"/>
      <c r="H39" s="45"/>
      <c r="I39" s="16"/>
      <c r="J39" s="22">
        <v>86</v>
      </c>
      <c r="K39" s="4">
        <v>83</v>
      </c>
      <c r="L39" s="4">
        <v>78</v>
      </c>
      <c r="M39" s="4">
        <v>100</v>
      </c>
      <c r="N39" s="4">
        <v>93</v>
      </c>
      <c r="O39" s="4">
        <v>98</v>
      </c>
      <c r="P39" s="4">
        <v>0</v>
      </c>
      <c r="Q39" s="10">
        <f t="shared" si="0"/>
        <v>76.857142857142861</v>
      </c>
    </row>
    <row r="40" spans="2:17" x14ac:dyDescent="0.3">
      <c r="B40" s="6">
        <f t="shared" si="1"/>
        <v>32</v>
      </c>
      <c r="C40" s="6" t="s">
        <v>295</v>
      </c>
      <c r="D40" s="30" t="s">
        <v>199</v>
      </c>
      <c r="E40" s="30"/>
      <c r="F40" s="31"/>
      <c r="G40" s="32"/>
      <c r="H40" s="32"/>
      <c r="I40" s="56"/>
      <c r="J40" s="17">
        <v>60</v>
      </c>
      <c r="K40" s="4">
        <v>72</v>
      </c>
      <c r="L40" s="4">
        <v>70</v>
      </c>
      <c r="M40" s="4">
        <v>100</v>
      </c>
      <c r="N40" s="4">
        <v>80</v>
      </c>
      <c r="O40" s="4">
        <v>98</v>
      </c>
      <c r="P40" s="4">
        <v>0</v>
      </c>
      <c r="Q40" s="10">
        <f t="shared" si="0"/>
        <v>68.571428571428569</v>
      </c>
    </row>
    <row r="41" spans="2:17" x14ac:dyDescent="0.3">
      <c r="B41" s="6">
        <f t="shared" si="1"/>
        <v>33</v>
      </c>
      <c r="C41" s="6" t="s">
        <v>314</v>
      </c>
      <c r="D41" s="30" t="s">
        <v>201</v>
      </c>
      <c r="E41" s="30"/>
      <c r="F41" s="31"/>
      <c r="G41" s="32"/>
      <c r="H41" s="32"/>
      <c r="I41" s="56"/>
      <c r="J41" s="17">
        <v>54</v>
      </c>
      <c r="K41" s="4">
        <v>93</v>
      </c>
      <c r="L41" s="17">
        <v>55</v>
      </c>
      <c r="M41" s="4">
        <v>90</v>
      </c>
      <c r="N41" s="4">
        <v>89</v>
      </c>
      <c r="O41" s="17">
        <v>60</v>
      </c>
      <c r="P41" s="4">
        <v>0</v>
      </c>
      <c r="Q41" s="10">
        <f t="shared" si="0"/>
        <v>63</v>
      </c>
    </row>
    <row r="42" spans="2:17" x14ac:dyDescent="0.3">
      <c r="B42" s="6"/>
      <c r="C42" s="48"/>
      <c r="D42" s="48"/>
      <c r="E42" s="50"/>
      <c r="F42" s="50"/>
      <c r="G42" s="58"/>
      <c r="H42" s="58"/>
      <c r="I42" s="16"/>
      <c r="J42" s="49"/>
      <c r="K42" s="4"/>
      <c r="L42" s="4"/>
      <c r="M42" s="4"/>
      <c r="N42" s="4"/>
      <c r="O42" s="4"/>
      <c r="P42" s="4"/>
      <c r="Q42" s="10"/>
    </row>
    <row r="43" spans="2:17" x14ac:dyDescent="0.3">
      <c r="B43" s="6"/>
      <c r="C43" s="48"/>
      <c r="D43" s="48"/>
      <c r="E43" s="50"/>
      <c r="F43" s="50"/>
      <c r="G43" s="50"/>
      <c r="H43" s="50"/>
      <c r="I43" s="16"/>
      <c r="J43" s="27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96"/>
      <c r="E44" s="96"/>
      <c r="F44" s="96"/>
      <c r="G44" s="96"/>
      <c r="H44" s="96"/>
      <c r="I44" s="9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/>
      <c r="C45" s="7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/>
      <c r="C46" s="7"/>
      <c r="D46" s="73"/>
      <c r="E46" s="73"/>
      <c r="F46" s="73"/>
      <c r="G46" s="73"/>
      <c r="H46" s="73"/>
      <c r="I46" s="73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/>
      <c r="C47" s="7"/>
      <c r="D47" s="73"/>
      <c r="E47" s="73"/>
      <c r="F47" s="73"/>
      <c r="G47" s="73"/>
      <c r="H47" s="73"/>
      <c r="I47" s="73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/>
      <c r="C48" s="7"/>
      <c r="D48" s="73"/>
      <c r="E48" s="73"/>
      <c r="F48" s="73"/>
      <c r="G48" s="73"/>
      <c r="H48" s="73"/>
      <c r="I48" s="73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73"/>
      <c r="E49" s="73"/>
      <c r="F49" s="73"/>
      <c r="G49" s="73"/>
      <c r="H49" s="73"/>
      <c r="I49" s="73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73"/>
      <c r="E50" s="73"/>
      <c r="F50" s="73"/>
      <c r="G50" s="73"/>
      <c r="H50" s="73"/>
      <c r="I50" s="73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73"/>
      <c r="E51" s="73"/>
      <c r="F51" s="73"/>
      <c r="G51" s="73"/>
      <c r="H51" s="73"/>
      <c r="I51" s="73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73"/>
      <c r="E52" s="73"/>
      <c r="F52" s="73"/>
      <c r="G52" s="73"/>
      <c r="H52" s="73"/>
      <c r="I52" s="73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74"/>
      <c r="E53" s="75"/>
      <c r="F53" s="75"/>
      <c r="G53" s="75"/>
      <c r="H53" s="75"/>
      <c r="I53" s="7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72"/>
      <c r="D54" s="72"/>
      <c r="E54" s="1"/>
      <c r="H54" s="89" t="s">
        <v>19</v>
      </c>
      <c r="I54" s="89"/>
      <c r="J54" s="11">
        <f>COUNTIF(J9:J53,"&gt;=70")</f>
        <v>22</v>
      </c>
      <c r="K54" s="11">
        <f t="shared" ref="K54:P54" si="2">COUNTIF(K9:K53,"&gt;=70")</f>
        <v>20</v>
      </c>
      <c r="L54" s="11">
        <f t="shared" si="2"/>
        <v>20</v>
      </c>
      <c r="M54" s="11">
        <f t="shared" si="2"/>
        <v>33</v>
      </c>
      <c r="N54" s="11">
        <f t="shared" si="2"/>
        <v>33</v>
      </c>
      <c r="O54" s="11">
        <f t="shared" si="2"/>
        <v>31</v>
      </c>
      <c r="P54" s="11">
        <f t="shared" si="2"/>
        <v>0</v>
      </c>
      <c r="Q54" s="15">
        <f t="shared" ref="Q54" si="3">COUNTIF(Q9:Q48,"&gt;=70")</f>
        <v>17</v>
      </c>
    </row>
    <row r="55" spans="2:17" x14ac:dyDescent="0.3">
      <c r="C55" s="72"/>
      <c r="D55" s="72"/>
      <c r="E55" s="8"/>
      <c r="H55" s="90" t="s">
        <v>20</v>
      </c>
      <c r="I55" s="90"/>
      <c r="J55" s="12">
        <f>COUNTIF(J9:J53,"&lt;70")</f>
        <v>11</v>
      </c>
      <c r="K55" s="12">
        <f t="shared" ref="K55:Q55" si="4">COUNTIF(K9:K53,"&lt;70")</f>
        <v>13</v>
      </c>
      <c r="L55" s="12">
        <f t="shared" si="4"/>
        <v>13</v>
      </c>
      <c r="M55" s="12">
        <f t="shared" si="4"/>
        <v>0</v>
      </c>
      <c r="N55" s="12">
        <f t="shared" si="4"/>
        <v>0</v>
      </c>
      <c r="O55" s="12">
        <f t="shared" si="4"/>
        <v>2</v>
      </c>
      <c r="P55" s="12">
        <f t="shared" si="4"/>
        <v>33</v>
      </c>
      <c r="Q55" s="12">
        <f t="shared" si="4"/>
        <v>16</v>
      </c>
    </row>
    <row r="56" spans="2:17" x14ac:dyDescent="0.3">
      <c r="C56" s="72"/>
      <c r="D56" s="72"/>
      <c r="E56" s="72"/>
      <c r="H56" s="90" t="s">
        <v>21</v>
      </c>
      <c r="I56" s="90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3">
      <c r="C57" s="72"/>
      <c r="D57" s="72"/>
      <c r="E57" s="1"/>
      <c r="H57" s="91" t="s">
        <v>16</v>
      </c>
      <c r="I57" s="91"/>
      <c r="J57" s="13">
        <f>J54/J56</f>
        <v>0.66666666666666663</v>
      </c>
      <c r="K57" s="14">
        <f t="shared" ref="K57:Q57" si="6">K54/K56</f>
        <v>0.60606060606060608</v>
      </c>
      <c r="L57" s="14">
        <f t="shared" si="6"/>
        <v>0.60606060606060608</v>
      </c>
      <c r="M57" s="14">
        <f t="shared" si="6"/>
        <v>1</v>
      </c>
      <c r="N57" s="14">
        <f t="shared" si="6"/>
        <v>1</v>
      </c>
      <c r="O57" s="14">
        <f t="shared" si="6"/>
        <v>0.93939393939393945</v>
      </c>
      <c r="P57" s="14">
        <f t="shared" si="6"/>
        <v>0</v>
      </c>
      <c r="Q57" s="14">
        <f t="shared" si="6"/>
        <v>0.51515151515151514</v>
      </c>
    </row>
    <row r="58" spans="2:17" x14ac:dyDescent="0.3">
      <c r="C58" s="72"/>
      <c r="D58" s="72"/>
      <c r="E58" s="1"/>
      <c r="H58" s="91" t="s">
        <v>17</v>
      </c>
      <c r="I58" s="91"/>
      <c r="J58" s="13">
        <f>J55/J56</f>
        <v>0.33333333333333331</v>
      </c>
      <c r="K58" s="13">
        <f t="shared" ref="K58:Q58" si="7">K55/K56</f>
        <v>0.39393939393939392</v>
      </c>
      <c r="L58" s="14">
        <f t="shared" si="7"/>
        <v>0.39393939393939392</v>
      </c>
      <c r="M58" s="14">
        <f t="shared" si="7"/>
        <v>0</v>
      </c>
      <c r="N58" s="14">
        <f t="shared" si="7"/>
        <v>0</v>
      </c>
      <c r="O58" s="14">
        <f t="shared" si="7"/>
        <v>6.0606060606060608E-2</v>
      </c>
      <c r="P58" s="14">
        <f t="shared" si="7"/>
        <v>1</v>
      </c>
      <c r="Q58" s="14">
        <f t="shared" si="7"/>
        <v>0.48484848484848486</v>
      </c>
    </row>
    <row r="59" spans="2:17" x14ac:dyDescent="0.3">
      <c r="C59" s="72"/>
      <c r="D59" s="72"/>
      <c r="E59" s="8"/>
    </row>
    <row r="60" spans="2:17" x14ac:dyDescent="0.3">
      <c r="C60" s="1"/>
      <c r="D60" s="1"/>
      <c r="E60" s="8"/>
    </row>
    <row r="61" spans="2:17" x14ac:dyDescent="0.3">
      <c r="J61" s="92"/>
      <c r="K61" s="92"/>
      <c r="L61" s="92"/>
      <c r="M61" s="92"/>
      <c r="N61" s="92"/>
      <c r="O61" s="92"/>
      <c r="P61" s="92"/>
    </row>
    <row r="62" spans="2:17" x14ac:dyDescent="0.3">
      <c r="J62" s="87" t="s">
        <v>18</v>
      </c>
      <c r="K62" s="87"/>
      <c r="L62" s="87"/>
      <c r="M62" s="87"/>
      <c r="N62" s="87"/>
      <c r="O62" s="87"/>
      <c r="P62" s="87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topLeftCell="A34" zoomScaleNormal="100" workbookViewId="0">
      <selection activeCell="P14" sqref="P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2"/>
      <c r="M2" s="2"/>
    </row>
    <row r="3" spans="2:13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1"/>
      <c r="M3" s="1"/>
    </row>
    <row r="4" spans="2:13" x14ac:dyDescent="0.3">
      <c r="C4" t="s">
        <v>0</v>
      </c>
      <c r="D4" s="20" t="s">
        <v>164</v>
      </c>
      <c r="E4" s="84" t="s">
        <v>165</v>
      </c>
      <c r="F4" s="84"/>
      <c r="H4" t="s">
        <v>2</v>
      </c>
      <c r="I4" s="85">
        <v>45811</v>
      </c>
      <c r="J4" s="85"/>
    </row>
    <row r="5" spans="2:13" ht="6.75" customHeight="1" x14ac:dyDescent="0.3">
      <c r="D5" s="5"/>
    </row>
    <row r="6" spans="2:13" x14ac:dyDescent="0.3">
      <c r="C6" t="s">
        <v>3</v>
      </c>
      <c r="D6" s="19" t="s">
        <v>162</v>
      </c>
      <c r="E6" s="1"/>
      <c r="F6" s="94" t="s">
        <v>24</v>
      </c>
      <c r="G6" s="94"/>
      <c r="H6" s="94"/>
      <c r="I6" s="94"/>
      <c r="J6" s="94"/>
      <c r="K6" s="94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91</v>
      </c>
      <c r="D9" s="24" t="s">
        <v>90</v>
      </c>
      <c r="E9" s="17">
        <v>60</v>
      </c>
      <c r="F9" s="4">
        <v>95</v>
      </c>
      <c r="G9" s="17">
        <v>60</v>
      </c>
      <c r="H9" s="4">
        <v>70</v>
      </c>
      <c r="I9" s="4">
        <v>88</v>
      </c>
      <c r="J9" s="4">
        <v>0</v>
      </c>
      <c r="K9" s="4">
        <v>0</v>
      </c>
      <c r="L9" s="10">
        <f>SUM(E9:K9)/7</f>
        <v>53.285714285714285</v>
      </c>
    </row>
    <row r="10" spans="2:13" x14ac:dyDescent="0.3">
      <c r="B10" s="6">
        <f>B9+1</f>
        <v>2</v>
      </c>
      <c r="C10" s="6" t="s">
        <v>64</v>
      </c>
      <c r="D10" s="24" t="s">
        <v>27</v>
      </c>
      <c r="E10" s="4">
        <v>95</v>
      </c>
      <c r="F10" s="4">
        <v>97</v>
      </c>
      <c r="G10" s="4">
        <v>100</v>
      </c>
      <c r="H10" s="4">
        <v>90</v>
      </c>
      <c r="I10" s="4">
        <v>95</v>
      </c>
      <c r="J10" s="4">
        <v>0</v>
      </c>
      <c r="K10" s="4">
        <v>0</v>
      </c>
      <c r="L10" s="10">
        <f t="shared" ref="L10:L38" si="0">SUM(E10:K10)/7</f>
        <v>68.142857142857139</v>
      </c>
    </row>
    <row r="11" spans="2:13" x14ac:dyDescent="0.3">
      <c r="B11" s="6">
        <f t="shared" ref="B11:B39" si="1">B10+1</f>
        <v>3</v>
      </c>
      <c r="C11" s="6" t="s">
        <v>65</v>
      </c>
      <c r="D11" s="24" t="s">
        <v>28</v>
      </c>
      <c r="E11" s="4">
        <v>100</v>
      </c>
      <c r="F11" s="22">
        <v>70</v>
      </c>
      <c r="G11" s="4">
        <v>100</v>
      </c>
      <c r="H11" s="4">
        <v>88</v>
      </c>
      <c r="I11" s="4">
        <v>100</v>
      </c>
      <c r="J11" s="4">
        <v>0</v>
      </c>
      <c r="K11" s="4">
        <v>0</v>
      </c>
      <c r="L11" s="10">
        <f t="shared" si="0"/>
        <v>65.428571428571431</v>
      </c>
    </row>
    <row r="12" spans="2:13" x14ac:dyDescent="0.3">
      <c r="B12" s="6">
        <f t="shared" si="1"/>
        <v>4</v>
      </c>
      <c r="C12" s="6" t="s">
        <v>66</v>
      </c>
      <c r="D12" s="24" t="s">
        <v>29</v>
      </c>
      <c r="E12" s="17">
        <v>60</v>
      </c>
      <c r="F12" s="17">
        <v>63</v>
      </c>
      <c r="G12" s="4">
        <v>96</v>
      </c>
      <c r="H12" s="17">
        <v>60</v>
      </c>
      <c r="I12" s="17">
        <v>45</v>
      </c>
      <c r="J12" s="4">
        <v>0</v>
      </c>
      <c r="K12" s="4">
        <v>0</v>
      </c>
      <c r="L12" s="10">
        <f t="shared" si="0"/>
        <v>46.285714285714285</v>
      </c>
    </row>
    <row r="13" spans="2:13" x14ac:dyDescent="0.3">
      <c r="B13" s="6">
        <f t="shared" si="1"/>
        <v>5</v>
      </c>
      <c r="C13" s="21" t="s">
        <v>103</v>
      </c>
      <c r="D13" s="28" t="s">
        <v>104</v>
      </c>
      <c r="E13" s="4">
        <v>97</v>
      </c>
      <c r="F13" s="4">
        <v>95</v>
      </c>
      <c r="G13" s="4">
        <v>98</v>
      </c>
      <c r="H13" s="4">
        <v>96</v>
      </c>
      <c r="I13" s="4">
        <v>100</v>
      </c>
      <c r="J13" s="4">
        <v>0</v>
      </c>
      <c r="K13" s="4">
        <v>0</v>
      </c>
      <c r="L13" s="10">
        <f t="shared" si="0"/>
        <v>69.428571428571431</v>
      </c>
    </row>
    <row r="14" spans="2:13" x14ac:dyDescent="0.3">
      <c r="B14" s="6">
        <f t="shared" si="1"/>
        <v>6</v>
      </c>
      <c r="C14" s="6" t="s">
        <v>67</v>
      </c>
      <c r="D14" s="24" t="s">
        <v>30</v>
      </c>
      <c r="E14" s="4">
        <v>60</v>
      </c>
      <c r="F14" s="17">
        <v>10</v>
      </c>
      <c r="G14" s="17">
        <v>55</v>
      </c>
      <c r="H14" s="4">
        <v>76</v>
      </c>
      <c r="I14" s="4">
        <v>100</v>
      </c>
      <c r="J14" s="4">
        <v>0</v>
      </c>
      <c r="K14" s="4">
        <v>0</v>
      </c>
      <c r="L14" s="10">
        <f t="shared" si="0"/>
        <v>43</v>
      </c>
    </row>
    <row r="15" spans="2:13" x14ac:dyDescent="0.3">
      <c r="B15" s="6">
        <f t="shared" si="1"/>
        <v>7</v>
      </c>
      <c r="C15" s="6" t="s">
        <v>69</v>
      </c>
      <c r="D15" s="24" t="s">
        <v>31</v>
      </c>
      <c r="E15" s="4">
        <v>93</v>
      </c>
      <c r="F15" s="4">
        <v>97</v>
      </c>
      <c r="G15" s="4">
        <v>96</v>
      </c>
      <c r="H15" s="4">
        <v>86</v>
      </c>
      <c r="I15" s="4">
        <v>95</v>
      </c>
      <c r="J15" s="4">
        <v>0</v>
      </c>
      <c r="K15" s="4">
        <v>0</v>
      </c>
      <c r="L15" s="10">
        <f t="shared" si="0"/>
        <v>66.714285714285708</v>
      </c>
    </row>
    <row r="16" spans="2:13" x14ac:dyDescent="0.3">
      <c r="B16" s="6">
        <f t="shared" si="1"/>
        <v>8</v>
      </c>
      <c r="C16" s="6" t="s">
        <v>71</v>
      </c>
      <c r="D16" s="24" t="s">
        <v>32</v>
      </c>
      <c r="E16" s="17">
        <v>60</v>
      </c>
      <c r="F16" s="4">
        <v>95</v>
      </c>
      <c r="G16" s="4">
        <v>100</v>
      </c>
      <c r="H16" s="4">
        <v>100</v>
      </c>
      <c r="I16" s="4">
        <v>95</v>
      </c>
      <c r="J16" s="4">
        <v>0</v>
      </c>
      <c r="K16" s="4">
        <v>0</v>
      </c>
      <c r="L16" s="10">
        <f t="shared" si="0"/>
        <v>64.285714285714292</v>
      </c>
    </row>
    <row r="17" spans="2:12" x14ac:dyDescent="0.3">
      <c r="B17" s="6">
        <f t="shared" si="1"/>
        <v>9</v>
      </c>
      <c r="C17" s="6" t="s">
        <v>73</v>
      </c>
      <c r="D17" s="24" t="s">
        <v>33</v>
      </c>
      <c r="E17" s="4">
        <v>100</v>
      </c>
      <c r="F17" s="4">
        <v>91</v>
      </c>
      <c r="G17" s="4">
        <v>100</v>
      </c>
      <c r="H17" s="17">
        <v>50</v>
      </c>
      <c r="I17" s="4">
        <v>100</v>
      </c>
      <c r="J17" s="4">
        <v>0</v>
      </c>
      <c r="K17" s="4">
        <v>0</v>
      </c>
      <c r="L17" s="10">
        <f t="shared" si="0"/>
        <v>63</v>
      </c>
    </row>
    <row r="18" spans="2:12" x14ac:dyDescent="0.3">
      <c r="B18" s="6">
        <f t="shared" si="1"/>
        <v>10</v>
      </c>
      <c r="C18" s="6" t="s">
        <v>74</v>
      </c>
      <c r="D18" s="24" t="s">
        <v>34</v>
      </c>
      <c r="E18" s="17">
        <v>60</v>
      </c>
      <c r="F18" s="4">
        <v>95</v>
      </c>
      <c r="G18" s="4">
        <v>100</v>
      </c>
      <c r="H18" s="17">
        <v>60</v>
      </c>
      <c r="I18" s="4">
        <v>93</v>
      </c>
      <c r="J18" s="4">
        <v>0</v>
      </c>
      <c r="K18" s="4">
        <v>0</v>
      </c>
      <c r="L18" s="10">
        <f t="shared" si="0"/>
        <v>58.285714285714285</v>
      </c>
    </row>
    <row r="19" spans="2:12" x14ac:dyDescent="0.3">
      <c r="B19" s="6">
        <f t="shared" si="1"/>
        <v>11</v>
      </c>
      <c r="C19" s="6" t="s">
        <v>75</v>
      </c>
      <c r="D19" s="24" t="s">
        <v>35</v>
      </c>
      <c r="E19" s="17">
        <v>45</v>
      </c>
      <c r="F19" s="17">
        <v>53</v>
      </c>
      <c r="G19" s="17">
        <v>58</v>
      </c>
      <c r="H19" s="17">
        <v>50</v>
      </c>
      <c r="I19" s="17">
        <v>50</v>
      </c>
      <c r="J19" s="4">
        <v>0</v>
      </c>
      <c r="K19" s="4">
        <v>0</v>
      </c>
      <c r="L19" s="10">
        <f t="shared" si="0"/>
        <v>36.571428571428569</v>
      </c>
    </row>
    <row r="20" spans="2:12" x14ac:dyDescent="0.3">
      <c r="B20" s="6">
        <f t="shared" si="1"/>
        <v>12</v>
      </c>
      <c r="C20" s="6" t="s">
        <v>92</v>
      </c>
      <c r="D20" s="24" t="s">
        <v>36</v>
      </c>
      <c r="E20" s="17">
        <v>45</v>
      </c>
      <c r="F20" s="4">
        <v>97</v>
      </c>
      <c r="G20" s="4">
        <v>92</v>
      </c>
      <c r="H20" s="17">
        <v>50</v>
      </c>
      <c r="I20" s="17">
        <v>0</v>
      </c>
      <c r="J20" s="4">
        <v>0</v>
      </c>
      <c r="K20" s="4">
        <v>0</v>
      </c>
      <c r="L20" s="10">
        <f t="shared" si="0"/>
        <v>40.571428571428569</v>
      </c>
    </row>
    <row r="21" spans="2:12" x14ac:dyDescent="0.3">
      <c r="B21" s="6">
        <f t="shared" si="1"/>
        <v>13</v>
      </c>
      <c r="C21" s="6" t="s">
        <v>87</v>
      </c>
      <c r="D21" s="24" t="s">
        <v>37</v>
      </c>
      <c r="E21" s="17">
        <v>48</v>
      </c>
      <c r="F21" s="4">
        <v>95</v>
      </c>
      <c r="G21" s="4">
        <v>98</v>
      </c>
      <c r="H21" s="4">
        <v>90</v>
      </c>
      <c r="I21" s="4">
        <v>96</v>
      </c>
      <c r="J21" s="4">
        <v>0</v>
      </c>
      <c r="K21" s="4">
        <v>0</v>
      </c>
      <c r="L21" s="10">
        <f t="shared" si="0"/>
        <v>61</v>
      </c>
    </row>
    <row r="22" spans="2:12" x14ac:dyDescent="0.3">
      <c r="B22" s="6">
        <f t="shared" si="1"/>
        <v>14</v>
      </c>
      <c r="C22" s="6" t="s">
        <v>88</v>
      </c>
      <c r="D22" s="24" t="s">
        <v>38</v>
      </c>
      <c r="E22" s="4">
        <v>100</v>
      </c>
      <c r="F22" s="22">
        <v>70</v>
      </c>
      <c r="G22" s="4">
        <v>100</v>
      </c>
      <c r="H22" s="4">
        <v>90</v>
      </c>
      <c r="I22" s="4">
        <v>100</v>
      </c>
      <c r="J22" s="4">
        <v>0</v>
      </c>
      <c r="K22" s="4">
        <v>0</v>
      </c>
      <c r="L22" s="10">
        <f t="shared" si="0"/>
        <v>65.714285714285708</v>
      </c>
    </row>
    <row r="23" spans="2:12" x14ac:dyDescent="0.3">
      <c r="B23" s="6">
        <f t="shared" si="1"/>
        <v>15</v>
      </c>
      <c r="C23" s="6" t="s">
        <v>89</v>
      </c>
      <c r="D23" s="24" t="s">
        <v>39</v>
      </c>
      <c r="E23" s="17">
        <v>45</v>
      </c>
      <c r="F23" s="4">
        <v>95</v>
      </c>
      <c r="G23" s="17">
        <v>45</v>
      </c>
      <c r="H23" s="17">
        <v>35</v>
      </c>
      <c r="I23" s="4">
        <v>75</v>
      </c>
      <c r="J23" s="4">
        <v>0</v>
      </c>
      <c r="K23" s="4">
        <v>0</v>
      </c>
      <c r="L23" s="10">
        <f t="shared" si="0"/>
        <v>42.142857142857146</v>
      </c>
    </row>
    <row r="24" spans="2:12" x14ac:dyDescent="0.3">
      <c r="B24" s="6">
        <f t="shared" si="1"/>
        <v>16</v>
      </c>
      <c r="C24" s="6" t="s">
        <v>93</v>
      </c>
      <c r="D24" s="24" t="s">
        <v>40</v>
      </c>
      <c r="E24" s="17">
        <v>48</v>
      </c>
      <c r="F24" s="4">
        <v>91</v>
      </c>
      <c r="G24" s="17">
        <v>56</v>
      </c>
      <c r="H24" s="17">
        <v>33</v>
      </c>
      <c r="I24" s="4">
        <v>84</v>
      </c>
      <c r="J24" s="4">
        <v>0</v>
      </c>
      <c r="K24" s="4">
        <v>0</v>
      </c>
      <c r="L24" s="10">
        <f t="shared" si="0"/>
        <v>44.571428571428569</v>
      </c>
    </row>
    <row r="25" spans="2:12" x14ac:dyDescent="0.3">
      <c r="B25" s="6">
        <f t="shared" si="1"/>
        <v>17</v>
      </c>
      <c r="C25" s="6" t="s">
        <v>94</v>
      </c>
      <c r="D25" s="24" t="s">
        <v>41</v>
      </c>
      <c r="E25" s="4">
        <v>82</v>
      </c>
      <c r="F25" s="4">
        <v>95</v>
      </c>
      <c r="G25" s="17">
        <v>38</v>
      </c>
      <c r="H25" s="17">
        <v>35</v>
      </c>
      <c r="I25" s="4">
        <v>95</v>
      </c>
      <c r="J25" s="4">
        <v>0</v>
      </c>
      <c r="K25" s="4">
        <v>0</v>
      </c>
      <c r="L25" s="10">
        <f t="shared" si="0"/>
        <v>49.285714285714285</v>
      </c>
    </row>
    <row r="26" spans="2:12" x14ac:dyDescent="0.3">
      <c r="B26" s="6">
        <f t="shared" si="1"/>
        <v>18</v>
      </c>
      <c r="C26" s="6" t="s">
        <v>95</v>
      </c>
      <c r="D26" s="24" t="s">
        <v>42</v>
      </c>
      <c r="E26" s="4">
        <v>88</v>
      </c>
      <c r="F26" s="17">
        <v>18</v>
      </c>
      <c r="G26" s="4">
        <v>98</v>
      </c>
      <c r="H26" s="4">
        <v>76</v>
      </c>
      <c r="I26" s="4">
        <v>100</v>
      </c>
      <c r="J26" s="4">
        <v>0</v>
      </c>
      <c r="K26" s="4">
        <v>0</v>
      </c>
      <c r="L26" s="10">
        <f t="shared" si="0"/>
        <v>54.285714285714285</v>
      </c>
    </row>
    <row r="27" spans="2:12" x14ac:dyDescent="0.3">
      <c r="B27" s="6">
        <f t="shared" si="1"/>
        <v>19</v>
      </c>
      <c r="C27" s="6" t="s">
        <v>96</v>
      </c>
      <c r="D27" s="24" t="s">
        <v>43</v>
      </c>
      <c r="E27" s="4">
        <v>85</v>
      </c>
      <c r="F27" s="4">
        <v>95</v>
      </c>
      <c r="G27" s="4">
        <v>98</v>
      </c>
      <c r="H27" s="17">
        <v>35</v>
      </c>
      <c r="I27" s="4">
        <v>100</v>
      </c>
      <c r="J27" s="4">
        <v>0</v>
      </c>
      <c r="K27" s="4">
        <v>0</v>
      </c>
      <c r="L27" s="10">
        <f t="shared" si="0"/>
        <v>59</v>
      </c>
    </row>
    <row r="28" spans="2:12" x14ac:dyDescent="0.3">
      <c r="B28" s="6">
        <f t="shared" si="1"/>
        <v>20</v>
      </c>
      <c r="C28" s="6" t="s">
        <v>97</v>
      </c>
      <c r="D28" s="24" t="s">
        <v>44</v>
      </c>
      <c r="E28" s="4">
        <v>85</v>
      </c>
      <c r="F28" s="4">
        <v>95</v>
      </c>
      <c r="G28" s="4">
        <v>98</v>
      </c>
      <c r="H28" s="4">
        <v>90</v>
      </c>
      <c r="I28" s="4">
        <v>100</v>
      </c>
      <c r="J28" s="4">
        <v>0</v>
      </c>
      <c r="K28" s="4">
        <v>0</v>
      </c>
      <c r="L28" s="10">
        <f t="shared" si="0"/>
        <v>66.857142857142861</v>
      </c>
    </row>
    <row r="29" spans="2:12" x14ac:dyDescent="0.3">
      <c r="B29" s="6">
        <f t="shared" si="1"/>
        <v>21</v>
      </c>
      <c r="C29" s="6" t="s">
        <v>98</v>
      </c>
      <c r="D29" s="24" t="s">
        <v>45</v>
      </c>
      <c r="E29" s="4">
        <v>88</v>
      </c>
      <c r="F29" s="4">
        <v>95</v>
      </c>
      <c r="G29" s="17">
        <v>60</v>
      </c>
      <c r="H29" s="4">
        <v>92</v>
      </c>
      <c r="I29" s="4">
        <v>89</v>
      </c>
      <c r="J29" s="4">
        <v>0</v>
      </c>
      <c r="K29" s="4">
        <v>0</v>
      </c>
      <c r="L29" s="10">
        <f t="shared" si="0"/>
        <v>60.571428571428569</v>
      </c>
    </row>
    <row r="30" spans="2:12" x14ac:dyDescent="0.3">
      <c r="B30" s="6">
        <f t="shared" si="1"/>
        <v>22</v>
      </c>
      <c r="C30" s="6" t="s">
        <v>99</v>
      </c>
      <c r="D30" s="24" t="s">
        <v>46</v>
      </c>
      <c r="E30" s="17">
        <v>50</v>
      </c>
      <c r="F30" s="17">
        <v>10</v>
      </c>
      <c r="G30" s="17">
        <v>0</v>
      </c>
      <c r="H30" s="17">
        <v>0</v>
      </c>
      <c r="I30" s="17">
        <v>0</v>
      </c>
      <c r="J30" s="4">
        <v>0</v>
      </c>
      <c r="K30" s="4">
        <v>0</v>
      </c>
      <c r="L30" s="10">
        <f t="shared" si="0"/>
        <v>8.5714285714285712</v>
      </c>
    </row>
    <row r="31" spans="2:12" x14ac:dyDescent="0.3">
      <c r="B31" s="6">
        <f t="shared" si="1"/>
        <v>23</v>
      </c>
      <c r="C31" s="6" t="s">
        <v>217</v>
      </c>
      <c r="D31" s="24" t="s">
        <v>216</v>
      </c>
      <c r="E31" s="17">
        <v>0</v>
      </c>
      <c r="F31" s="17">
        <v>59</v>
      </c>
      <c r="G31" s="17">
        <v>0</v>
      </c>
      <c r="H31" s="17">
        <v>0</v>
      </c>
      <c r="I31" s="17">
        <v>0</v>
      </c>
      <c r="J31" s="4">
        <v>0</v>
      </c>
      <c r="K31" s="4">
        <v>0</v>
      </c>
      <c r="L31" s="10">
        <f t="shared" si="0"/>
        <v>8.4285714285714288</v>
      </c>
    </row>
    <row r="32" spans="2:12" x14ac:dyDescent="0.3">
      <c r="B32" s="6">
        <f t="shared" si="1"/>
        <v>24</v>
      </c>
      <c r="C32" s="21" t="s">
        <v>208</v>
      </c>
      <c r="D32" s="28" t="s">
        <v>207</v>
      </c>
      <c r="E32" s="17">
        <v>25</v>
      </c>
      <c r="F32" s="4">
        <v>100</v>
      </c>
      <c r="G32" s="17">
        <v>50</v>
      </c>
      <c r="H32" s="17">
        <v>22</v>
      </c>
      <c r="I32" s="17">
        <v>0</v>
      </c>
      <c r="J32" s="4">
        <v>0</v>
      </c>
      <c r="K32" s="4">
        <v>0</v>
      </c>
      <c r="L32" s="10">
        <f t="shared" si="0"/>
        <v>28.142857142857142</v>
      </c>
    </row>
    <row r="33" spans="2:12" x14ac:dyDescent="0.3">
      <c r="B33" s="6">
        <f t="shared" si="1"/>
        <v>25</v>
      </c>
      <c r="C33" s="6" t="s">
        <v>100</v>
      </c>
      <c r="D33" s="24" t="s">
        <v>47</v>
      </c>
      <c r="E33" s="4">
        <v>96</v>
      </c>
      <c r="F33" s="4">
        <v>95</v>
      </c>
      <c r="G33" s="17">
        <v>60</v>
      </c>
      <c r="H33" s="4">
        <v>90</v>
      </c>
      <c r="I33" s="4">
        <v>98</v>
      </c>
      <c r="J33" s="4">
        <v>0</v>
      </c>
      <c r="K33" s="4">
        <v>0</v>
      </c>
      <c r="L33" s="10">
        <f t="shared" si="0"/>
        <v>62.714285714285715</v>
      </c>
    </row>
    <row r="34" spans="2:12" x14ac:dyDescent="0.3">
      <c r="B34" s="6">
        <f t="shared" si="1"/>
        <v>26</v>
      </c>
      <c r="C34" s="6" t="s">
        <v>210</v>
      </c>
      <c r="D34" s="24" t="s">
        <v>209</v>
      </c>
      <c r="E34" s="4">
        <v>81</v>
      </c>
      <c r="F34" s="4">
        <v>93</v>
      </c>
      <c r="G34" s="4">
        <v>98</v>
      </c>
      <c r="H34" s="17">
        <v>28</v>
      </c>
      <c r="I34" s="4">
        <v>100</v>
      </c>
      <c r="J34" s="4">
        <v>0</v>
      </c>
      <c r="K34" s="4">
        <v>0</v>
      </c>
      <c r="L34" s="10">
        <f t="shared" si="0"/>
        <v>57.142857142857146</v>
      </c>
    </row>
    <row r="35" spans="2:12" x14ac:dyDescent="0.3">
      <c r="B35" s="6">
        <f t="shared" si="1"/>
        <v>27</v>
      </c>
      <c r="C35" s="21" t="s">
        <v>211</v>
      </c>
      <c r="D35" s="28" t="s">
        <v>317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4">
        <v>0</v>
      </c>
      <c r="K35" s="4">
        <v>0</v>
      </c>
      <c r="L35" s="10">
        <f t="shared" si="0"/>
        <v>0</v>
      </c>
    </row>
    <row r="36" spans="2:12" x14ac:dyDescent="0.3">
      <c r="B36" s="6">
        <f t="shared" si="1"/>
        <v>28</v>
      </c>
      <c r="C36" s="6" t="s">
        <v>101</v>
      </c>
      <c r="D36" s="24" t="s">
        <v>48</v>
      </c>
      <c r="E36" s="4">
        <v>86</v>
      </c>
      <c r="F36" s="4">
        <v>77</v>
      </c>
      <c r="G36" s="17">
        <v>58</v>
      </c>
      <c r="H36" s="4">
        <v>90</v>
      </c>
      <c r="I36" s="17">
        <v>50</v>
      </c>
      <c r="J36" s="4">
        <v>0</v>
      </c>
      <c r="K36" s="4">
        <v>0</v>
      </c>
      <c r="L36" s="10">
        <f t="shared" si="0"/>
        <v>51.571428571428569</v>
      </c>
    </row>
    <row r="37" spans="2:12" x14ac:dyDescent="0.3">
      <c r="B37" s="6">
        <f t="shared" si="1"/>
        <v>29</v>
      </c>
      <c r="C37" s="21" t="s">
        <v>213</v>
      </c>
      <c r="D37" s="28" t="s">
        <v>212</v>
      </c>
      <c r="E37" s="17">
        <v>50</v>
      </c>
      <c r="F37" s="4">
        <v>100</v>
      </c>
      <c r="G37" s="4">
        <v>98</v>
      </c>
      <c r="H37" s="4">
        <v>89</v>
      </c>
      <c r="I37" s="4">
        <v>94</v>
      </c>
      <c r="J37" s="4">
        <v>0</v>
      </c>
      <c r="K37" s="4">
        <v>0</v>
      </c>
      <c r="L37" s="10">
        <f t="shared" si="0"/>
        <v>61.571428571428569</v>
      </c>
    </row>
    <row r="38" spans="2:12" x14ac:dyDescent="0.3">
      <c r="B38" s="6">
        <f t="shared" si="1"/>
        <v>30</v>
      </c>
      <c r="C38" s="6" t="s">
        <v>214</v>
      </c>
      <c r="D38" s="24" t="s">
        <v>215</v>
      </c>
      <c r="E38" s="17">
        <v>38</v>
      </c>
      <c r="F38" s="17">
        <v>20</v>
      </c>
      <c r="G38" s="17">
        <v>22</v>
      </c>
      <c r="H38" s="17">
        <v>0</v>
      </c>
      <c r="I38" s="17">
        <v>0</v>
      </c>
      <c r="J38" s="4">
        <v>0</v>
      </c>
      <c r="K38" s="4">
        <v>0</v>
      </c>
      <c r="L38" s="10">
        <f t="shared" si="0"/>
        <v>11.428571428571429</v>
      </c>
    </row>
    <row r="39" spans="2:12" x14ac:dyDescent="0.3">
      <c r="B39" s="6">
        <f t="shared" si="1"/>
        <v>31</v>
      </c>
      <c r="C39" s="6" t="s">
        <v>102</v>
      </c>
      <c r="D39" s="24" t="s">
        <v>49</v>
      </c>
      <c r="E39" s="17">
        <v>53</v>
      </c>
      <c r="F39" s="4">
        <v>95</v>
      </c>
      <c r="G39" s="17">
        <v>60</v>
      </c>
      <c r="H39" s="17">
        <v>60</v>
      </c>
      <c r="I39" s="17">
        <v>55</v>
      </c>
      <c r="J39" s="4">
        <v>0</v>
      </c>
      <c r="K39" s="4">
        <v>0</v>
      </c>
      <c r="L39" s="10">
        <f t="shared" ref="L39" si="2">SUM(E39:K39)/7</f>
        <v>46.142857142857146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/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/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/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/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/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/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/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/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/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/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/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/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/>
    </row>
    <row r="53" spans="2:12" x14ac:dyDescent="0.3">
      <c r="B53" s="6"/>
      <c r="C53" s="3"/>
      <c r="D53" s="18"/>
      <c r="E53" s="3"/>
      <c r="F53" s="3"/>
      <c r="G53" s="3"/>
      <c r="H53" s="3"/>
      <c r="I53" s="3"/>
      <c r="J53" s="3"/>
      <c r="K53" s="3"/>
      <c r="L53" s="10"/>
    </row>
    <row r="54" spans="2:12" x14ac:dyDescent="0.3">
      <c r="C54" s="72"/>
      <c r="D54" s="72"/>
      <c r="E54" s="11">
        <f t="shared" ref="E54:K54" si="3">COUNTIF(E9:E53,"&gt;=70")</f>
        <v>14</v>
      </c>
      <c r="F54" s="11">
        <f t="shared" si="3"/>
        <v>23</v>
      </c>
      <c r="G54" s="11">
        <f t="shared" si="3"/>
        <v>16</v>
      </c>
      <c r="H54" s="11">
        <f t="shared" si="3"/>
        <v>15</v>
      </c>
      <c r="I54" s="11">
        <f t="shared" si="3"/>
        <v>21</v>
      </c>
      <c r="J54" s="11">
        <f t="shared" si="3"/>
        <v>0</v>
      </c>
      <c r="K54" s="11">
        <f t="shared" si="3"/>
        <v>0</v>
      </c>
      <c r="L54" s="15">
        <f>COUNTIF(L9:L48,"&gt;=70")</f>
        <v>0</v>
      </c>
    </row>
    <row r="55" spans="2:12" x14ac:dyDescent="0.3">
      <c r="C55" s="72"/>
      <c r="D55" s="72"/>
      <c r="E55" s="12">
        <f t="shared" ref="E55:L55" si="4">COUNTIF(E9:E53,"&lt;70")</f>
        <v>17</v>
      </c>
      <c r="F55" s="12">
        <f t="shared" si="4"/>
        <v>8</v>
      </c>
      <c r="G55" s="12">
        <f t="shared" si="4"/>
        <v>15</v>
      </c>
      <c r="H55" s="12">
        <f t="shared" si="4"/>
        <v>16</v>
      </c>
      <c r="I55" s="12">
        <f t="shared" si="4"/>
        <v>10</v>
      </c>
      <c r="J55" s="12">
        <f t="shared" si="4"/>
        <v>31</v>
      </c>
      <c r="K55" s="12">
        <f t="shared" si="4"/>
        <v>31</v>
      </c>
      <c r="L55" s="12">
        <f t="shared" si="4"/>
        <v>31</v>
      </c>
    </row>
    <row r="56" spans="2:12" x14ac:dyDescent="0.3">
      <c r="C56" s="72"/>
      <c r="D56" s="72"/>
      <c r="E56" s="12">
        <f t="shared" ref="E56:L56" si="5">COUNT(E9:E53)</f>
        <v>31</v>
      </c>
      <c r="F56" s="12">
        <f t="shared" si="5"/>
        <v>31</v>
      </c>
      <c r="G56" s="12">
        <f t="shared" si="5"/>
        <v>31</v>
      </c>
      <c r="H56" s="12">
        <f t="shared" si="5"/>
        <v>31</v>
      </c>
      <c r="I56" s="12">
        <f t="shared" si="5"/>
        <v>31</v>
      </c>
      <c r="J56" s="12">
        <f t="shared" si="5"/>
        <v>31</v>
      </c>
      <c r="K56" s="12">
        <f t="shared" si="5"/>
        <v>31</v>
      </c>
      <c r="L56" s="12">
        <f t="shared" si="5"/>
        <v>31</v>
      </c>
    </row>
    <row r="57" spans="2:12" x14ac:dyDescent="0.3">
      <c r="C57" s="72"/>
      <c r="D57" s="72"/>
      <c r="E57" s="13">
        <f>E54/E56</f>
        <v>0.45161290322580644</v>
      </c>
      <c r="F57" s="14">
        <f t="shared" ref="F57:L57" si="6">F54/F56</f>
        <v>0.74193548387096775</v>
      </c>
      <c r="G57" s="14">
        <f t="shared" si="6"/>
        <v>0.5161290322580645</v>
      </c>
      <c r="H57" s="14">
        <f t="shared" si="6"/>
        <v>0.4838709677419355</v>
      </c>
      <c r="I57" s="14">
        <f t="shared" si="6"/>
        <v>0.67741935483870963</v>
      </c>
      <c r="J57" s="14">
        <f t="shared" si="6"/>
        <v>0</v>
      </c>
      <c r="K57" s="14">
        <f t="shared" si="6"/>
        <v>0</v>
      </c>
      <c r="L57" s="14">
        <f t="shared" si="6"/>
        <v>0</v>
      </c>
    </row>
    <row r="58" spans="2:12" x14ac:dyDescent="0.3">
      <c r="C58" s="72"/>
      <c r="D58" s="72"/>
      <c r="E58" s="13">
        <f>E55/E56</f>
        <v>0.54838709677419351</v>
      </c>
      <c r="F58" s="13">
        <f t="shared" ref="F58:L58" si="7">F55/F56</f>
        <v>0.25806451612903225</v>
      </c>
      <c r="G58" s="14">
        <f t="shared" si="7"/>
        <v>0.4838709677419355</v>
      </c>
      <c r="H58" s="14">
        <f t="shared" si="7"/>
        <v>0.5161290322580645</v>
      </c>
      <c r="I58" s="14">
        <f t="shared" si="7"/>
        <v>0.32258064516129031</v>
      </c>
      <c r="J58" s="14">
        <f t="shared" si="7"/>
        <v>1</v>
      </c>
      <c r="K58" s="14">
        <f t="shared" si="7"/>
        <v>1</v>
      </c>
      <c r="L58" s="14">
        <f t="shared" si="7"/>
        <v>1</v>
      </c>
    </row>
    <row r="59" spans="2:12" x14ac:dyDescent="0.3">
      <c r="C59" s="72"/>
      <c r="D59" s="72"/>
    </row>
    <row r="60" spans="2:12" x14ac:dyDescent="0.3">
      <c r="C60" s="1"/>
      <c r="D60" s="1"/>
    </row>
    <row r="61" spans="2:12" x14ac:dyDescent="0.3">
      <c r="E61" s="92"/>
      <c r="F61" s="92"/>
      <c r="G61" s="92"/>
      <c r="H61" s="92"/>
      <c r="I61" s="92"/>
      <c r="J61" s="92"/>
      <c r="K61" s="92"/>
    </row>
    <row r="62" spans="2:12" x14ac:dyDescent="0.3">
      <c r="E62" s="87" t="s">
        <v>18</v>
      </c>
      <c r="F62" s="87"/>
      <c r="G62" s="87"/>
      <c r="H62" s="87"/>
      <c r="I62" s="87"/>
      <c r="J62" s="87"/>
      <c r="K62" s="87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2"/>
  <sheetViews>
    <sheetView tabSelected="1" zoomScaleNormal="100" workbookViewId="0">
      <selection activeCell="P18" sqref="P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2"/>
      <c r="M2" s="2"/>
    </row>
    <row r="3" spans="2:13" x14ac:dyDescent="0.3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1"/>
      <c r="M3" s="1"/>
    </row>
    <row r="4" spans="2:13" x14ac:dyDescent="0.3">
      <c r="C4" t="s">
        <v>0</v>
      </c>
      <c r="D4" s="20" t="s">
        <v>25</v>
      </c>
      <c r="E4" s="84" t="s">
        <v>166</v>
      </c>
      <c r="F4" s="84"/>
      <c r="H4" t="s">
        <v>2</v>
      </c>
      <c r="I4" s="85">
        <v>45811</v>
      </c>
      <c r="J4" s="85"/>
    </row>
    <row r="5" spans="2:13" ht="6.75" customHeight="1" x14ac:dyDescent="0.3">
      <c r="D5" s="5"/>
    </row>
    <row r="6" spans="2:13" x14ac:dyDescent="0.3">
      <c r="C6" t="s">
        <v>3</v>
      </c>
      <c r="D6" s="19" t="s">
        <v>162</v>
      </c>
      <c r="E6" s="1"/>
      <c r="F6" s="94" t="s">
        <v>24</v>
      </c>
      <c r="G6" s="94"/>
      <c r="H6" s="94"/>
      <c r="I6" s="94"/>
      <c r="J6" s="94"/>
      <c r="K6" s="94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76</v>
      </c>
      <c r="D9" s="24" t="s">
        <v>50</v>
      </c>
      <c r="E9" s="4">
        <v>70</v>
      </c>
      <c r="F9" s="4">
        <v>95</v>
      </c>
      <c r="G9" s="4">
        <v>82</v>
      </c>
      <c r="H9" s="17">
        <v>43</v>
      </c>
      <c r="I9" s="4">
        <v>88</v>
      </c>
      <c r="J9" s="4">
        <v>0</v>
      </c>
      <c r="K9" s="4">
        <v>0</v>
      </c>
      <c r="L9" s="10">
        <f>SUM(E9:K9)/7</f>
        <v>54</v>
      </c>
    </row>
    <row r="10" spans="2:13" x14ac:dyDescent="0.3">
      <c r="B10" s="6">
        <f>B9+1</f>
        <v>2</v>
      </c>
      <c r="C10" s="6" t="s">
        <v>77</v>
      </c>
      <c r="D10" s="24" t="s">
        <v>51</v>
      </c>
      <c r="E10" s="17">
        <v>50</v>
      </c>
      <c r="F10" s="4">
        <v>89</v>
      </c>
      <c r="G10" s="17">
        <v>41</v>
      </c>
      <c r="H10" s="17">
        <v>32</v>
      </c>
      <c r="I10" s="17">
        <v>42</v>
      </c>
      <c r="J10" s="4">
        <v>0</v>
      </c>
      <c r="K10" s="4">
        <v>0</v>
      </c>
      <c r="L10" s="10">
        <f t="shared" ref="L10:L37" si="0">SUM(E10:K10)/7</f>
        <v>36.285714285714285</v>
      </c>
    </row>
    <row r="11" spans="2:13" x14ac:dyDescent="0.3">
      <c r="B11" s="6">
        <f t="shared" ref="B11:B37" si="1">B10+1</f>
        <v>3</v>
      </c>
      <c r="C11" s="6" t="s">
        <v>219</v>
      </c>
      <c r="D11" s="70" t="s">
        <v>218</v>
      </c>
      <c r="E11" s="17">
        <v>25</v>
      </c>
      <c r="F11" s="17">
        <v>37</v>
      </c>
      <c r="G11" s="17">
        <v>25</v>
      </c>
      <c r="H11" s="17">
        <v>21</v>
      </c>
      <c r="I11" s="17">
        <v>30</v>
      </c>
      <c r="J11" s="4">
        <v>0</v>
      </c>
      <c r="K11" s="4">
        <v>0</v>
      </c>
      <c r="L11" s="10">
        <f t="shared" si="0"/>
        <v>19.714285714285715</v>
      </c>
    </row>
    <row r="12" spans="2:13" x14ac:dyDescent="0.3">
      <c r="B12" s="6">
        <f t="shared" si="1"/>
        <v>4</v>
      </c>
      <c r="C12" s="6" t="s">
        <v>68</v>
      </c>
      <c r="D12" s="24" t="s">
        <v>52</v>
      </c>
      <c r="E12" s="4">
        <v>90</v>
      </c>
      <c r="F12" s="4">
        <v>96</v>
      </c>
      <c r="G12" s="4">
        <v>95</v>
      </c>
      <c r="H12" s="17">
        <v>55</v>
      </c>
      <c r="I12" s="4">
        <v>89</v>
      </c>
      <c r="J12" s="4">
        <v>0</v>
      </c>
      <c r="K12" s="4">
        <v>0</v>
      </c>
      <c r="L12" s="10">
        <f t="shared" si="0"/>
        <v>60.714285714285715</v>
      </c>
    </row>
    <row r="13" spans="2:13" x14ac:dyDescent="0.3">
      <c r="B13" s="6">
        <f t="shared" si="1"/>
        <v>5</v>
      </c>
      <c r="C13" s="6" t="s">
        <v>78</v>
      </c>
      <c r="D13" s="24" t="s">
        <v>53</v>
      </c>
      <c r="E13" s="17">
        <v>30</v>
      </c>
      <c r="F13" s="4">
        <v>81</v>
      </c>
      <c r="G13" s="17">
        <v>0</v>
      </c>
      <c r="H13" s="17">
        <v>0</v>
      </c>
      <c r="I13" s="17">
        <v>0</v>
      </c>
      <c r="J13" s="4">
        <v>0</v>
      </c>
      <c r="K13" s="4">
        <v>0</v>
      </c>
      <c r="L13" s="10">
        <f t="shared" si="0"/>
        <v>15.857142857142858</v>
      </c>
    </row>
    <row r="14" spans="2:13" x14ac:dyDescent="0.3">
      <c r="B14" s="6">
        <f t="shared" si="1"/>
        <v>6</v>
      </c>
      <c r="C14" s="6" t="s">
        <v>70</v>
      </c>
      <c r="D14" s="24" t="s">
        <v>54</v>
      </c>
      <c r="E14" s="17">
        <v>15</v>
      </c>
      <c r="F14" s="4">
        <v>100</v>
      </c>
      <c r="G14" s="17">
        <v>55</v>
      </c>
      <c r="H14" s="17">
        <v>55</v>
      </c>
      <c r="I14" s="17">
        <v>47</v>
      </c>
      <c r="J14" s="4">
        <v>0</v>
      </c>
      <c r="K14" s="4">
        <v>0</v>
      </c>
      <c r="L14" s="10">
        <f t="shared" si="0"/>
        <v>38.857142857142854</v>
      </c>
    </row>
    <row r="15" spans="2:13" x14ac:dyDescent="0.3">
      <c r="B15" s="6">
        <f t="shared" si="1"/>
        <v>7</v>
      </c>
      <c r="C15" s="6" t="s">
        <v>72</v>
      </c>
      <c r="D15" s="24" t="s">
        <v>55</v>
      </c>
      <c r="E15" s="17">
        <v>45</v>
      </c>
      <c r="F15" s="4">
        <v>95</v>
      </c>
      <c r="G15" s="17">
        <v>20</v>
      </c>
      <c r="H15" s="17">
        <v>50</v>
      </c>
      <c r="I15" s="17">
        <v>47</v>
      </c>
      <c r="J15" s="4">
        <v>0</v>
      </c>
      <c r="K15" s="4">
        <v>0</v>
      </c>
      <c r="L15" s="10">
        <f t="shared" si="0"/>
        <v>36.714285714285715</v>
      </c>
    </row>
    <row r="16" spans="2:13" x14ac:dyDescent="0.3">
      <c r="B16" s="6">
        <f t="shared" si="1"/>
        <v>8</v>
      </c>
      <c r="C16" s="6" t="s">
        <v>221</v>
      </c>
      <c r="D16" s="53" t="s">
        <v>220</v>
      </c>
      <c r="E16" s="17">
        <v>20</v>
      </c>
      <c r="F16" s="4">
        <v>84</v>
      </c>
      <c r="G16" s="17">
        <v>48</v>
      </c>
      <c r="H16" s="17">
        <v>25</v>
      </c>
      <c r="I16" s="17">
        <v>40</v>
      </c>
      <c r="J16" s="4">
        <v>0</v>
      </c>
      <c r="K16" s="4">
        <v>0</v>
      </c>
      <c r="L16" s="10">
        <f t="shared" si="0"/>
        <v>31</v>
      </c>
    </row>
    <row r="17" spans="2:12" x14ac:dyDescent="0.3">
      <c r="B17" s="6">
        <f t="shared" si="1"/>
        <v>9</v>
      </c>
      <c r="C17" s="54" t="s">
        <v>223</v>
      </c>
      <c r="D17" s="71" t="s">
        <v>222</v>
      </c>
      <c r="E17" s="17">
        <v>0</v>
      </c>
      <c r="F17" s="4">
        <v>70</v>
      </c>
      <c r="G17" s="17">
        <v>33</v>
      </c>
      <c r="H17" s="17">
        <v>0</v>
      </c>
      <c r="I17" s="17">
        <v>40</v>
      </c>
      <c r="J17" s="4">
        <v>0</v>
      </c>
      <c r="K17" s="4">
        <v>0</v>
      </c>
      <c r="L17" s="10">
        <f t="shared" si="0"/>
        <v>20.428571428571427</v>
      </c>
    </row>
    <row r="18" spans="2:12" x14ac:dyDescent="0.3">
      <c r="B18" s="6">
        <f t="shared" si="1"/>
        <v>10</v>
      </c>
      <c r="C18" s="6" t="s">
        <v>79</v>
      </c>
      <c r="D18" s="24" t="s">
        <v>56</v>
      </c>
      <c r="E18" s="4">
        <v>75</v>
      </c>
      <c r="F18" s="4">
        <v>84</v>
      </c>
      <c r="G18" s="17">
        <v>59</v>
      </c>
      <c r="H18" s="22">
        <v>91</v>
      </c>
      <c r="I18" s="4">
        <v>90</v>
      </c>
      <c r="J18" s="4">
        <v>0</v>
      </c>
      <c r="K18" s="4">
        <v>0</v>
      </c>
      <c r="L18" s="10">
        <f t="shared" si="0"/>
        <v>57</v>
      </c>
    </row>
    <row r="19" spans="2:12" x14ac:dyDescent="0.3">
      <c r="B19" s="6">
        <f t="shared" si="1"/>
        <v>11</v>
      </c>
      <c r="C19" s="21" t="s">
        <v>225</v>
      </c>
      <c r="D19" s="28" t="s">
        <v>224</v>
      </c>
      <c r="E19" s="17">
        <v>0</v>
      </c>
      <c r="F19" s="17">
        <v>50</v>
      </c>
      <c r="G19" s="17">
        <v>48</v>
      </c>
      <c r="H19" s="17">
        <v>0</v>
      </c>
      <c r="I19" s="17">
        <v>0</v>
      </c>
      <c r="J19" s="4">
        <v>0</v>
      </c>
      <c r="K19" s="4">
        <v>0</v>
      </c>
      <c r="L19" s="10">
        <f t="shared" si="0"/>
        <v>14</v>
      </c>
    </row>
    <row r="20" spans="2:12" x14ac:dyDescent="0.3">
      <c r="B20" s="6">
        <f t="shared" si="1"/>
        <v>12</v>
      </c>
      <c r="C20" s="6" t="s">
        <v>80</v>
      </c>
      <c r="D20" s="24" t="s">
        <v>57</v>
      </c>
      <c r="E20" s="17">
        <v>35</v>
      </c>
      <c r="F20" s="17">
        <v>60</v>
      </c>
      <c r="G20" s="4">
        <v>88</v>
      </c>
      <c r="H20" s="17">
        <v>55</v>
      </c>
      <c r="I20" s="4">
        <v>90</v>
      </c>
      <c r="J20" s="4">
        <v>0</v>
      </c>
      <c r="K20" s="4">
        <v>0</v>
      </c>
      <c r="L20" s="10">
        <f t="shared" si="0"/>
        <v>46.857142857142854</v>
      </c>
    </row>
    <row r="21" spans="2:12" x14ac:dyDescent="0.3">
      <c r="B21" s="6">
        <f t="shared" si="1"/>
        <v>13</v>
      </c>
      <c r="C21" s="6" t="s">
        <v>230</v>
      </c>
      <c r="D21" s="24" t="s">
        <v>226</v>
      </c>
      <c r="E21" s="17">
        <v>45</v>
      </c>
      <c r="F21" s="4">
        <v>90</v>
      </c>
      <c r="G21" s="17">
        <v>59</v>
      </c>
      <c r="H21" s="4">
        <v>72</v>
      </c>
      <c r="I21" s="4">
        <v>95</v>
      </c>
      <c r="J21" s="4">
        <v>0</v>
      </c>
      <c r="K21" s="4">
        <v>0</v>
      </c>
      <c r="L21" s="10">
        <f t="shared" si="0"/>
        <v>51.571428571428569</v>
      </c>
    </row>
    <row r="22" spans="2:12" x14ac:dyDescent="0.3">
      <c r="B22" s="54">
        <f t="shared" si="1"/>
        <v>14</v>
      </c>
      <c r="C22" s="6" t="s">
        <v>231</v>
      </c>
      <c r="D22" s="24" t="s">
        <v>227</v>
      </c>
      <c r="E22" s="17">
        <v>0</v>
      </c>
      <c r="F22" s="17">
        <v>53</v>
      </c>
      <c r="G22" s="17">
        <v>31</v>
      </c>
      <c r="H22" s="17">
        <v>0</v>
      </c>
      <c r="I22" s="17">
        <v>20</v>
      </c>
      <c r="J22" s="4">
        <v>0</v>
      </c>
      <c r="K22" s="4">
        <v>0</v>
      </c>
      <c r="L22" s="10">
        <f t="shared" si="0"/>
        <v>14.857142857142858</v>
      </c>
    </row>
    <row r="23" spans="2:12" x14ac:dyDescent="0.3">
      <c r="B23" s="6">
        <f t="shared" si="1"/>
        <v>15</v>
      </c>
      <c r="C23" s="6" t="s">
        <v>232</v>
      </c>
      <c r="D23" s="24" t="s">
        <v>228</v>
      </c>
      <c r="E23" s="17">
        <v>45</v>
      </c>
      <c r="F23" s="4">
        <v>94</v>
      </c>
      <c r="G23" s="17">
        <v>56</v>
      </c>
      <c r="H23" s="17">
        <v>15</v>
      </c>
      <c r="I23" s="17">
        <v>0</v>
      </c>
      <c r="J23" s="4">
        <v>0</v>
      </c>
      <c r="K23" s="4">
        <v>0</v>
      </c>
      <c r="L23" s="10">
        <f t="shared" si="0"/>
        <v>30</v>
      </c>
    </row>
    <row r="24" spans="2:12" x14ac:dyDescent="0.3">
      <c r="B24" s="6">
        <f t="shared" si="1"/>
        <v>16</v>
      </c>
      <c r="C24" s="6" t="s">
        <v>233</v>
      </c>
      <c r="D24" s="24" t="s">
        <v>229</v>
      </c>
      <c r="E24" s="17">
        <v>25</v>
      </c>
      <c r="F24" s="17">
        <v>40</v>
      </c>
      <c r="G24" s="17">
        <v>25</v>
      </c>
      <c r="H24" s="17">
        <v>26</v>
      </c>
      <c r="I24" s="17">
        <v>27</v>
      </c>
      <c r="J24" s="4">
        <v>0</v>
      </c>
      <c r="K24" s="4">
        <v>0</v>
      </c>
      <c r="L24" s="10">
        <f t="shared" si="0"/>
        <v>20.428571428571427</v>
      </c>
    </row>
    <row r="25" spans="2:12" x14ac:dyDescent="0.3">
      <c r="B25" s="6">
        <f t="shared" si="1"/>
        <v>17</v>
      </c>
      <c r="C25" s="21" t="s">
        <v>235</v>
      </c>
      <c r="D25" s="28" t="s">
        <v>234</v>
      </c>
      <c r="E25" s="17">
        <v>16</v>
      </c>
      <c r="F25" s="4">
        <v>90</v>
      </c>
      <c r="G25" s="17">
        <v>33</v>
      </c>
      <c r="H25" s="17">
        <v>60</v>
      </c>
      <c r="I25" s="17">
        <v>57</v>
      </c>
      <c r="J25" s="4">
        <v>0</v>
      </c>
      <c r="K25" s="4">
        <v>0</v>
      </c>
      <c r="L25" s="10">
        <f t="shared" si="0"/>
        <v>36.571428571428569</v>
      </c>
    </row>
    <row r="26" spans="2:12" x14ac:dyDescent="0.3">
      <c r="B26" s="6">
        <f t="shared" si="1"/>
        <v>18</v>
      </c>
      <c r="C26" s="6" t="s">
        <v>81</v>
      </c>
      <c r="D26" s="24" t="s">
        <v>58</v>
      </c>
      <c r="E26" s="4">
        <v>85</v>
      </c>
      <c r="F26" s="4">
        <v>95</v>
      </c>
      <c r="G26" s="4">
        <v>91</v>
      </c>
      <c r="H26" s="4">
        <v>88</v>
      </c>
      <c r="I26" s="4">
        <v>88</v>
      </c>
      <c r="J26" s="4">
        <v>0</v>
      </c>
      <c r="K26" s="4">
        <v>0</v>
      </c>
      <c r="L26" s="10">
        <f t="shared" si="0"/>
        <v>63.857142857142854</v>
      </c>
    </row>
    <row r="27" spans="2:12" x14ac:dyDescent="0.3">
      <c r="B27" s="6">
        <f t="shared" si="1"/>
        <v>19</v>
      </c>
      <c r="C27" s="6" t="s">
        <v>82</v>
      </c>
      <c r="D27" s="24" t="s">
        <v>59</v>
      </c>
      <c r="E27" s="4">
        <v>94</v>
      </c>
      <c r="F27" s="4">
        <v>100</v>
      </c>
      <c r="G27" s="4">
        <v>100</v>
      </c>
      <c r="H27" s="17">
        <v>60</v>
      </c>
      <c r="I27" s="4">
        <v>93</v>
      </c>
      <c r="J27" s="4">
        <v>0</v>
      </c>
      <c r="K27" s="4">
        <v>0</v>
      </c>
      <c r="L27" s="10">
        <f t="shared" si="0"/>
        <v>63.857142857142854</v>
      </c>
    </row>
    <row r="28" spans="2:12" x14ac:dyDescent="0.3">
      <c r="B28" s="6">
        <f t="shared" si="1"/>
        <v>20</v>
      </c>
      <c r="C28" s="6" t="s">
        <v>83</v>
      </c>
      <c r="D28" s="24" t="s">
        <v>60</v>
      </c>
      <c r="E28" s="4">
        <v>100</v>
      </c>
      <c r="F28" s="4">
        <v>100</v>
      </c>
      <c r="G28" s="4">
        <v>100</v>
      </c>
      <c r="H28" s="17">
        <v>60</v>
      </c>
      <c r="I28" s="4">
        <v>93</v>
      </c>
      <c r="J28" s="4">
        <v>0</v>
      </c>
      <c r="K28" s="4">
        <v>0</v>
      </c>
      <c r="L28" s="10">
        <f t="shared" si="0"/>
        <v>64.714285714285708</v>
      </c>
    </row>
    <row r="29" spans="2:12" x14ac:dyDescent="0.3">
      <c r="B29" s="6">
        <f t="shared" si="1"/>
        <v>21</v>
      </c>
      <c r="C29" s="21" t="s">
        <v>237</v>
      </c>
      <c r="D29" s="28" t="s">
        <v>236</v>
      </c>
      <c r="E29" s="17">
        <v>31</v>
      </c>
      <c r="F29" s="4">
        <v>88</v>
      </c>
      <c r="G29" s="4">
        <v>82</v>
      </c>
      <c r="H29" s="4">
        <v>74</v>
      </c>
      <c r="I29" s="17">
        <v>48</v>
      </c>
      <c r="J29" s="4">
        <v>0</v>
      </c>
      <c r="K29" s="4">
        <v>0</v>
      </c>
      <c r="L29" s="10">
        <f t="shared" si="0"/>
        <v>46.142857142857146</v>
      </c>
    </row>
    <row r="30" spans="2:12" x14ac:dyDescent="0.3">
      <c r="B30" s="6">
        <f t="shared" si="1"/>
        <v>22</v>
      </c>
      <c r="C30" s="6" t="s">
        <v>84</v>
      </c>
      <c r="D30" s="24" t="s">
        <v>61</v>
      </c>
      <c r="E30" s="17">
        <v>45</v>
      </c>
      <c r="F30" s="4">
        <v>89</v>
      </c>
      <c r="G30" s="17">
        <v>53</v>
      </c>
      <c r="H30" s="17">
        <v>50</v>
      </c>
      <c r="I30" s="17">
        <v>38</v>
      </c>
      <c r="J30" s="4">
        <v>0</v>
      </c>
      <c r="K30" s="4">
        <v>0</v>
      </c>
      <c r="L30" s="10">
        <f t="shared" si="0"/>
        <v>39.285714285714285</v>
      </c>
    </row>
    <row r="31" spans="2:12" x14ac:dyDescent="0.3">
      <c r="B31" s="6">
        <f t="shared" si="1"/>
        <v>23</v>
      </c>
      <c r="C31" s="6" t="s">
        <v>239</v>
      </c>
      <c r="D31" s="24" t="s">
        <v>238</v>
      </c>
      <c r="E31" s="4">
        <v>96</v>
      </c>
      <c r="F31" s="4">
        <v>100</v>
      </c>
      <c r="G31" s="4">
        <v>99</v>
      </c>
      <c r="H31" s="17">
        <v>50</v>
      </c>
      <c r="I31" s="4">
        <v>95</v>
      </c>
      <c r="J31" s="4">
        <v>0</v>
      </c>
      <c r="K31" s="4">
        <v>0</v>
      </c>
      <c r="L31" s="10">
        <f t="shared" si="0"/>
        <v>62.857142857142854</v>
      </c>
    </row>
    <row r="32" spans="2:12" x14ac:dyDescent="0.3">
      <c r="B32" s="6">
        <f t="shared" si="1"/>
        <v>24</v>
      </c>
      <c r="C32" s="6" t="s">
        <v>85</v>
      </c>
      <c r="D32" s="24" t="s">
        <v>62</v>
      </c>
      <c r="E32" s="4">
        <v>100</v>
      </c>
      <c r="F32" s="4">
        <v>100</v>
      </c>
      <c r="G32" s="4">
        <v>100</v>
      </c>
      <c r="H32" s="4">
        <v>100</v>
      </c>
      <c r="I32" s="22">
        <v>95</v>
      </c>
      <c r="J32" s="4">
        <v>0</v>
      </c>
      <c r="K32" s="4">
        <v>0</v>
      </c>
      <c r="L32" s="10">
        <f t="shared" si="0"/>
        <v>70.714285714285708</v>
      </c>
    </row>
    <row r="33" spans="2:12" x14ac:dyDescent="0.3">
      <c r="B33" s="6">
        <f t="shared" si="1"/>
        <v>25</v>
      </c>
      <c r="C33" s="6" t="s">
        <v>241</v>
      </c>
      <c r="D33" s="24" t="s">
        <v>240</v>
      </c>
      <c r="E33" s="17">
        <v>25</v>
      </c>
      <c r="F33" s="17">
        <v>40</v>
      </c>
      <c r="G33" s="17">
        <v>45</v>
      </c>
      <c r="H33" s="17">
        <v>43</v>
      </c>
      <c r="I33" s="17">
        <v>48</v>
      </c>
      <c r="J33" s="4">
        <v>0</v>
      </c>
      <c r="K33" s="4">
        <v>0</v>
      </c>
      <c r="L33" s="10">
        <f t="shared" si="0"/>
        <v>28.714285714285715</v>
      </c>
    </row>
    <row r="34" spans="2:12" x14ac:dyDescent="0.3">
      <c r="B34" s="6">
        <f t="shared" si="1"/>
        <v>26</v>
      </c>
      <c r="C34" s="21" t="s">
        <v>243</v>
      </c>
      <c r="D34" s="28" t="s">
        <v>242</v>
      </c>
      <c r="E34" s="17">
        <v>45</v>
      </c>
      <c r="F34" s="4">
        <v>94</v>
      </c>
      <c r="G34" s="4">
        <v>85</v>
      </c>
      <c r="H34" s="17">
        <v>15</v>
      </c>
      <c r="I34" s="17">
        <v>0</v>
      </c>
      <c r="J34" s="4">
        <v>0</v>
      </c>
      <c r="K34" s="4">
        <v>0</v>
      </c>
      <c r="L34" s="10">
        <f t="shared" si="0"/>
        <v>34.142857142857146</v>
      </c>
    </row>
    <row r="35" spans="2:12" x14ac:dyDescent="0.3">
      <c r="B35" s="6">
        <f t="shared" si="1"/>
        <v>27</v>
      </c>
      <c r="C35" s="6" t="s">
        <v>244</v>
      </c>
      <c r="D35" s="24" t="s">
        <v>245</v>
      </c>
      <c r="E35" s="22">
        <v>70</v>
      </c>
      <c r="F35" s="4">
        <v>98</v>
      </c>
      <c r="G35" s="17">
        <v>59</v>
      </c>
      <c r="H35" s="4">
        <v>70</v>
      </c>
      <c r="I35" s="4">
        <v>90</v>
      </c>
      <c r="J35" s="4">
        <v>0</v>
      </c>
      <c r="K35" s="4">
        <v>0</v>
      </c>
      <c r="L35" s="10">
        <f t="shared" si="0"/>
        <v>55.285714285714285</v>
      </c>
    </row>
    <row r="36" spans="2:12" x14ac:dyDescent="0.3">
      <c r="B36" s="6">
        <f t="shared" si="1"/>
        <v>28</v>
      </c>
      <c r="C36" s="6" t="s">
        <v>247</v>
      </c>
      <c r="D36" s="24" t="s">
        <v>246</v>
      </c>
      <c r="E36" s="17">
        <v>0</v>
      </c>
      <c r="F36" s="4">
        <v>79</v>
      </c>
      <c r="G36" s="17">
        <v>34</v>
      </c>
      <c r="H36" s="17">
        <v>0</v>
      </c>
      <c r="I36" s="17">
        <v>51</v>
      </c>
      <c r="J36" s="4">
        <v>0</v>
      </c>
      <c r="K36" s="4">
        <v>0</v>
      </c>
      <c r="L36" s="10">
        <f t="shared" si="0"/>
        <v>23.428571428571427</v>
      </c>
    </row>
    <row r="37" spans="2:12" x14ac:dyDescent="0.3">
      <c r="B37" s="6">
        <f t="shared" si="1"/>
        <v>29</v>
      </c>
      <c r="C37" s="6" t="s">
        <v>86</v>
      </c>
      <c r="D37" s="24" t="s">
        <v>63</v>
      </c>
      <c r="E37" s="17">
        <v>19</v>
      </c>
      <c r="F37" s="17">
        <v>10</v>
      </c>
      <c r="G37" s="17">
        <v>54</v>
      </c>
      <c r="H37" s="17">
        <v>55</v>
      </c>
      <c r="I37" s="17">
        <v>37</v>
      </c>
      <c r="J37" s="4">
        <v>0</v>
      </c>
      <c r="K37" s="4">
        <v>0</v>
      </c>
      <c r="L37" s="10">
        <f t="shared" si="0"/>
        <v>25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/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/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/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/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/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/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/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/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/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/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/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/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/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/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/>
    </row>
    <row r="53" spans="2:12" x14ac:dyDescent="0.3">
      <c r="B53" s="6"/>
      <c r="C53" s="3"/>
      <c r="D53" s="18"/>
      <c r="E53" s="3"/>
      <c r="F53" s="3"/>
      <c r="G53" s="3"/>
      <c r="H53" s="3"/>
      <c r="I53" s="3"/>
      <c r="J53" s="3"/>
      <c r="K53" s="3"/>
      <c r="L53" s="10"/>
    </row>
    <row r="54" spans="2:12" x14ac:dyDescent="0.3">
      <c r="C54" s="72"/>
      <c r="D54" s="72"/>
      <c r="E54" s="11">
        <f>COUNTIF(E9:E53,"&gt;=70")</f>
        <v>9</v>
      </c>
      <c r="F54" s="11">
        <f t="shared" ref="F54:K54" si="2">COUNTIF(F9:F53,"&gt;=70")</f>
        <v>22</v>
      </c>
      <c r="G54" s="11">
        <f t="shared" si="2"/>
        <v>10</v>
      </c>
      <c r="H54" s="11">
        <f t="shared" si="2"/>
        <v>6</v>
      </c>
      <c r="I54" s="11">
        <f t="shared" si="2"/>
        <v>11</v>
      </c>
      <c r="J54" s="11">
        <f t="shared" si="2"/>
        <v>0</v>
      </c>
      <c r="K54" s="11">
        <f t="shared" si="2"/>
        <v>0</v>
      </c>
      <c r="L54" s="15">
        <f t="shared" ref="L54" si="3">COUNTIF(L9:L48,"&gt;=70")</f>
        <v>1</v>
      </c>
    </row>
    <row r="55" spans="2:12" x14ac:dyDescent="0.3">
      <c r="C55" s="72"/>
      <c r="D55" s="72"/>
      <c r="E55" s="12">
        <f>COUNTIF(E9:E53,"&lt;70")</f>
        <v>20</v>
      </c>
      <c r="F55" s="12">
        <f t="shared" ref="F55:L55" si="4">COUNTIF(F9:F53,"&lt;70")</f>
        <v>7</v>
      </c>
      <c r="G55" s="12">
        <f t="shared" si="4"/>
        <v>19</v>
      </c>
      <c r="H55" s="12">
        <f t="shared" si="4"/>
        <v>23</v>
      </c>
      <c r="I55" s="12">
        <f t="shared" si="4"/>
        <v>18</v>
      </c>
      <c r="J55" s="12">
        <f t="shared" si="4"/>
        <v>29</v>
      </c>
      <c r="K55" s="12">
        <f t="shared" si="4"/>
        <v>29</v>
      </c>
      <c r="L55" s="12">
        <f t="shared" si="4"/>
        <v>28</v>
      </c>
    </row>
    <row r="56" spans="2:12" x14ac:dyDescent="0.3">
      <c r="C56" s="72"/>
      <c r="D56" s="72"/>
      <c r="E56" s="12">
        <f>COUNT(E9:E53)</f>
        <v>29</v>
      </c>
      <c r="F56" s="12">
        <f t="shared" ref="F56:L56" si="5">COUNT(F9:F53)</f>
        <v>29</v>
      </c>
      <c r="G56" s="12">
        <f t="shared" si="5"/>
        <v>29</v>
      </c>
      <c r="H56" s="12">
        <f t="shared" si="5"/>
        <v>29</v>
      </c>
      <c r="I56" s="12">
        <f t="shared" si="5"/>
        <v>29</v>
      </c>
      <c r="J56" s="12">
        <f t="shared" si="5"/>
        <v>29</v>
      </c>
      <c r="K56" s="12">
        <f t="shared" si="5"/>
        <v>29</v>
      </c>
      <c r="L56" s="12">
        <f t="shared" si="5"/>
        <v>29</v>
      </c>
    </row>
    <row r="57" spans="2:12" x14ac:dyDescent="0.3">
      <c r="C57" s="72"/>
      <c r="D57" s="72"/>
      <c r="E57" s="13">
        <f>E54/E56</f>
        <v>0.31034482758620691</v>
      </c>
      <c r="F57" s="14">
        <f t="shared" ref="F57:L57" si="6">F54/F56</f>
        <v>0.75862068965517238</v>
      </c>
      <c r="G57" s="14">
        <f t="shared" si="6"/>
        <v>0.34482758620689657</v>
      </c>
      <c r="H57" s="14">
        <f t="shared" si="6"/>
        <v>0.20689655172413793</v>
      </c>
      <c r="I57" s="14">
        <f t="shared" si="6"/>
        <v>0.37931034482758619</v>
      </c>
      <c r="J57" s="14">
        <f t="shared" si="6"/>
        <v>0</v>
      </c>
      <c r="K57" s="14">
        <f t="shared" si="6"/>
        <v>0</v>
      </c>
      <c r="L57" s="14">
        <f t="shared" si="6"/>
        <v>3.4482758620689655E-2</v>
      </c>
    </row>
    <row r="58" spans="2:12" x14ac:dyDescent="0.3">
      <c r="C58" s="72"/>
      <c r="D58" s="72"/>
      <c r="E58" s="13">
        <f>E55/E56</f>
        <v>0.68965517241379315</v>
      </c>
      <c r="F58" s="13">
        <f t="shared" ref="F58:L58" si="7">F55/F56</f>
        <v>0.2413793103448276</v>
      </c>
      <c r="G58" s="14">
        <f t="shared" si="7"/>
        <v>0.65517241379310343</v>
      </c>
      <c r="H58" s="14">
        <f t="shared" si="7"/>
        <v>0.7931034482758621</v>
      </c>
      <c r="I58" s="14">
        <f t="shared" si="7"/>
        <v>0.62068965517241381</v>
      </c>
      <c r="J58" s="14">
        <f t="shared" si="7"/>
        <v>1</v>
      </c>
      <c r="K58" s="14">
        <f t="shared" si="7"/>
        <v>1</v>
      </c>
      <c r="L58" s="14">
        <f t="shared" si="7"/>
        <v>0.96551724137931039</v>
      </c>
    </row>
    <row r="59" spans="2:12" x14ac:dyDescent="0.3">
      <c r="C59" s="72"/>
      <c r="D59" s="72"/>
    </row>
    <row r="60" spans="2:12" x14ac:dyDescent="0.3">
      <c r="C60" s="1"/>
      <c r="D60" s="1"/>
    </row>
    <row r="61" spans="2:12" x14ac:dyDescent="0.3">
      <c r="E61" s="92"/>
      <c r="F61" s="92"/>
      <c r="G61" s="92"/>
      <c r="H61" s="92"/>
      <c r="I61" s="92"/>
      <c r="J61" s="92"/>
      <c r="K61" s="92"/>
    </row>
    <row r="62" spans="2:12" x14ac:dyDescent="0.3">
      <c r="E62" s="87" t="s">
        <v>18</v>
      </c>
      <c r="F62" s="87"/>
      <c r="G62" s="87"/>
      <c r="H62" s="87"/>
      <c r="I62" s="87"/>
      <c r="J62" s="87"/>
      <c r="K62" s="87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407A</vt:lpstr>
      <vt:lpstr>201A</vt:lpstr>
      <vt:lpstr>201B</vt:lpstr>
      <vt:lpstr>401A</vt:lpstr>
      <vt:lpstr>401B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2025-06-03T23:19:12Z</dcterms:modified>
</cp:coreProperties>
</file>