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lvaro Ramos\OneDrive\Escritorio\FEB.-JUL 25\REPORTE III\"/>
    </mc:Choice>
  </mc:AlternateContent>
  <xr:revisionPtr revIDLastSave="0" documentId="13_ncr:1_{1EF7834A-2584-42B3-B5C6-4B60321E7390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0" l="1"/>
  <c r="L16" i="10"/>
  <c r="L17" i="10"/>
  <c r="J17" i="10"/>
  <c r="H15" i="10"/>
  <c r="H16" i="10"/>
  <c r="H17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I14" i="23"/>
  <c r="J14" i="23" s="1"/>
  <c r="D14" i="23"/>
  <c r="C14" i="23"/>
  <c r="A14" i="23"/>
  <c r="B10" i="23"/>
  <c r="B37" i="23" s="1"/>
  <c r="L8" i="23"/>
  <c r="H8" i="23"/>
  <c r="E8" i="23"/>
  <c r="I16" i="22"/>
  <c r="J16" i="22" s="1"/>
  <c r="L17" i="22"/>
  <c r="A19" i="22"/>
  <c r="C19" i="22"/>
  <c r="D19" i="22"/>
  <c r="E19" i="22"/>
  <c r="I19" i="22" s="1"/>
  <c r="J19" i="22" s="1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H14" i="22"/>
  <c r="B37" i="22"/>
  <c r="L8" i="22"/>
  <c r="H8" i="22"/>
  <c r="N28" i="22"/>
  <c r="M28" i="22"/>
  <c r="K28" i="22"/>
  <c r="G28" i="22"/>
  <c r="F28" i="22"/>
  <c r="H27" i="22"/>
  <c r="L24" i="22"/>
  <c r="I23" i="22"/>
  <c r="J23" i="22" s="1"/>
  <c r="H21" i="22"/>
  <c r="L19" i="22"/>
  <c r="I17" i="22"/>
  <c r="J17" i="22" s="1"/>
  <c r="H17" i="22"/>
  <c r="L16" i="22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I16" i="10"/>
  <c r="J16" i="10" s="1"/>
  <c r="J15" i="10"/>
  <c r="L14" i="10"/>
  <c r="J14" i="10"/>
  <c r="H14" i="10"/>
  <c r="I25" i="22" l="1"/>
  <c r="J25" i="22" s="1"/>
  <c r="H19" i="22"/>
  <c r="I20" i="22"/>
  <c r="J20" i="22" s="1"/>
  <c r="L21" i="22"/>
  <c r="H24" i="22"/>
  <c r="L27" i="22"/>
  <c r="L20" i="22"/>
  <c r="H23" i="22"/>
  <c r="L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22" i="22"/>
  <c r="H26" i="22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<sst xmlns="http://schemas.openxmlformats.org/spreadsheetml/2006/main" count="197" uniqueCount="47">
  <si>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</si>
  <si>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</si>
  <si>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</si>
  <si>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</si>
  <si>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</si>
  <si>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</si>
  <si>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</si>
  <si>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</si>
  <si>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</si>
  <si>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</si>
  <si>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</si>
  <si>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</si>
  <si>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</si>
  <si>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</si>
  <si>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</si>
  <si>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</si>
  <si>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</si>
  <si>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</si>
  <si>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</si>
  <si>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</si>
  <si>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</si>
  <si>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</si>
  <si>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</si>
  <si>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</si>
  <si>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</si>
  <si>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</si>
  <si>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</si>
  <si>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</si>
  <si>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</si>
  <si>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</si>
  <si>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</si>
  <si>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</si>
  <si>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</si>
  <si>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</si>
  <si>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LICENCIATURA EN ADMINISTRACION</t>
  </si>
  <si>
    <t>ALVARO RAMOS VILLEGAS</t>
  </si>
  <si>
    <t xml:space="preserve">GESTION DE LA RETRIBUCION </t>
  </si>
  <si>
    <t>605B</t>
  </si>
  <si>
    <t>605A</t>
  </si>
  <si>
    <t>DERECHO FISCAL</t>
  </si>
  <si>
    <t>405B</t>
  </si>
  <si>
    <t>RENATA RAMOS MORENO</t>
  </si>
  <si>
    <t>FEBRERO - JUNIO/2025</t>
  </si>
  <si>
    <t>GESTION DE LA RETRIBUCION</t>
  </si>
  <si>
    <t>405A</t>
  </si>
  <si>
    <t>S/E</t>
  </si>
  <si>
    <t>DIV. LIC. ADMINITRACION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</si>
</sst>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Normal="100" zoomScaleSheetLayoutView="100" workbookViewId="0">
      <selection activeCell="E21" sqref="E21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42</v>
      </c>
      <c r="M8" s="28"/>
      <c r="N8" s="28"/>
    </row>
    <row r="10" spans="1:14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43</v>
      </c>
      <c r="B14" s="9" t="s">
        <v>45</v>
      </c>
      <c r="C14" s="9" t="s">
        <v>38</v>
      </c>
      <c r="D14" s="9" t="s">
        <v>31</v>
      </c>
      <c r="E14" s="9">
        <v>22</v>
      </c>
      <c r="F14" s="9"/>
      <c r="G14" s="9"/>
      <c r="H14" s="10">
        <f t="shared" ref="H14:H1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0</v>
      </c>
      <c r="N14" s="15">
        <v>0</v>
      </c>
    </row>
    <row r="15" spans="1:14" s="11" customFormat="1" x14ac:dyDescent="0.2">
      <c r="A15" s="8" t="s">
        <v>43</v>
      </c>
      <c r="B15" s="9" t="s">
        <v>45</v>
      </c>
      <c r="C15" s="9" t="s">
        <v>37</v>
      </c>
      <c r="D15" s="9" t="s">
        <v>31</v>
      </c>
      <c r="E15" s="9">
        <v>29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0</v>
      </c>
      <c r="N15" s="15">
        <v>0</v>
      </c>
    </row>
    <row r="16" spans="1:14" s="11" customFormat="1" x14ac:dyDescent="0.2">
      <c r="A16" s="8" t="s">
        <v>39</v>
      </c>
      <c r="B16" s="9" t="s">
        <v>21</v>
      </c>
      <c r="C16" s="9" t="s">
        <v>44</v>
      </c>
      <c r="D16" s="9" t="s">
        <v>31</v>
      </c>
      <c r="E16" s="9">
        <v>16</v>
      </c>
      <c r="F16" s="9">
        <v>16</v>
      </c>
      <c r="G16" s="9"/>
      <c r="H16" s="10">
        <f t="shared" si="0"/>
        <v>1</v>
      </c>
      <c r="I16" s="9">
        <f t="shared" ref="I16:I28" si="3">(E16-SUM(F16:G16))-K16</f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77.81</v>
      </c>
      <c r="N16" s="15">
        <v>0.44</v>
      </c>
    </row>
    <row r="17" spans="1:14" s="11" customFormat="1" x14ac:dyDescent="0.2">
      <c r="A17" s="8" t="s">
        <v>39</v>
      </c>
      <c r="B17" s="9" t="s">
        <v>21</v>
      </c>
      <c r="C17" s="9" t="s">
        <v>40</v>
      </c>
      <c r="D17" s="9" t="s">
        <v>31</v>
      </c>
      <c r="E17" s="9">
        <v>22</v>
      </c>
      <c r="F17" s="9">
        <v>22</v>
      </c>
      <c r="G17" s="9"/>
      <c r="H17" s="10">
        <f t="shared" si="0"/>
        <v>1</v>
      </c>
      <c r="I17" s="9">
        <v>3</v>
      </c>
      <c r="J17" s="10">
        <f t="shared" si="1"/>
        <v>0.13636363636363635</v>
      </c>
      <c r="K17" s="9">
        <v>0</v>
      </c>
      <c r="L17" s="10">
        <f t="shared" si="2"/>
        <v>0</v>
      </c>
      <c r="M17" s="9">
        <v>77.27</v>
      </c>
      <c r="N17" s="15">
        <v>0.45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38</v>
      </c>
      <c r="G28" s="17">
        <f>SUM(G14:G27)</f>
        <v>0</v>
      </c>
      <c r="H28" s="18">
        <f>SUM(F28:G28)/E28</f>
        <v>0.42696629213483145</v>
      </c>
      <c r="I28" s="17">
        <f t="shared" si="3"/>
        <v>51</v>
      </c>
      <c r="J28" s="18">
        <f t="shared" si="1"/>
        <v>0.5730337078651685</v>
      </c>
      <c r="K28" s="17">
        <f>SUM(K14:K27)</f>
        <v>0</v>
      </c>
      <c r="L28" s="18">
        <f t="shared" si="2"/>
        <v>0</v>
      </c>
      <c r="M28" s="17">
        <f>AVERAGE(M14:M27)</f>
        <v>38.769999999999996</v>
      </c>
      <c r="N28" s="19">
        <f>AVERAGE(N14:N27)</f>
        <v>0.2225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 t="s">
        <v>41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4" sqref="P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34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 - JUNIO/2025</v>
      </c>
      <c r="M8" s="28"/>
      <c r="N8" s="28"/>
    </row>
    <row r="10" spans="1:14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36</v>
      </c>
      <c r="B14" s="9" t="s">
        <v>32</v>
      </c>
      <c r="C14" s="9" t="s">
        <v>38</v>
      </c>
      <c r="D14" s="9" t="s">
        <v>31</v>
      </c>
      <c r="E14" s="9">
        <v>22</v>
      </c>
      <c r="F14" s="9">
        <v>20</v>
      </c>
      <c r="G14" s="9"/>
      <c r="H14" s="10">
        <f t="shared" ref="H14:H27" si="0">F14/E14</f>
        <v>0.90909090909090906</v>
      </c>
      <c r="I14" s="9">
        <f t="shared" ref="I14:I28" si="1">(E14-SUM(F14:G14))-K14</f>
        <v>2</v>
      </c>
      <c r="J14" s="10">
        <f t="shared" ref="J14:J28" si="2">I14/E14</f>
        <v>9.0909090909090912E-2</v>
      </c>
      <c r="K14" s="9">
        <v>0</v>
      </c>
      <c r="L14" s="10">
        <f t="shared" ref="L14:L28" si="3">K14/E14</f>
        <v>0</v>
      </c>
      <c r="M14" s="9">
        <v>85</v>
      </c>
      <c r="N14" s="15">
        <v>0.7</v>
      </c>
    </row>
    <row r="15" spans="1:14" s="11" customFormat="1" x14ac:dyDescent="0.2">
      <c r="A15" s="8" t="s">
        <v>36</v>
      </c>
      <c r="B15" s="9" t="s">
        <v>32</v>
      </c>
      <c r="C15" s="9" t="s">
        <v>37</v>
      </c>
      <c r="D15" s="9" t="s">
        <v>31</v>
      </c>
      <c r="E15" s="9">
        <v>29</v>
      </c>
      <c r="F15" s="9">
        <v>29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79.31</v>
      </c>
      <c r="N15" s="15">
        <v>0.38</v>
      </c>
    </row>
    <row r="16" spans="1:14" s="11" customFormat="1" x14ac:dyDescent="0.2">
      <c r="A16" s="8" t="s">
        <v>39</v>
      </c>
      <c r="B16" s="9" t="s">
        <v>32</v>
      </c>
      <c r="C16" s="9" t="s">
        <v>44</v>
      </c>
      <c r="D16" s="9" t="s">
        <v>31</v>
      </c>
      <c r="E16" s="9">
        <v>16</v>
      </c>
      <c r="F16" s="9">
        <v>16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78.430000000000007</v>
      </c>
      <c r="N16" s="15">
        <v>0.44</v>
      </c>
    </row>
    <row r="17" spans="1:14" s="11" customFormat="1" x14ac:dyDescent="0.2">
      <c r="A17" s="8" t="s">
        <v>39</v>
      </c>
      <c r="B17" s="9" t="s">
        <v>32</v>
      </c>
      <c r="C17" s="9" t="s">
        <v>40</v>
      </c>
      <c r="D17" s="9" t="s">
        <v>31</v>
      </c>
      <c r="E17" s="9">
        <v>22</v>
      </c>
      <c r="F17" s="9">
        <v>22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78.86</v>
      </c>
      <c r="N17" s="15">
        <v>0.55000000000000004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87</v>
      </c>
      <c r="G28" s="17">
        <f>SUM(G14:G27)</f>
        <v>0</v>
      </c>
      <c r="H28" s="18">
        <f>SUM(F28:G28)/E28</f>
        <v>0.97752808988764039</v>
      </c>
      <c r="I28" s="17">
        <f t="shared" si="1"/>
        <v>2</v>
      </c>
      <c r="J28" s="18">
        <f t="shared" si="2"/>
        <v>2.247191011235955E-2</v>
      </c>
      <c r="K28" s="17">
        <f>SUM(K14:K27)</f>
        <v>0</v>
      </c>
      <c r="L28" s="18">
        <f t="shared" si="3"/>
        <v>0</v>
      </c>
      <c r="M28" s="17">
        <f>AVERAGE(M14:M27)</f>
        <v>80.400000000000006</v>
      </c>
      <c r="N28" s="19">
        <f>AVERAGE(N14:N27)</f>
        <v>0.51750000000000007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 t="s">
        <v>41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J4" sqref="J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 - JUNIO/2025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GESTION DE LA RETRIBUCION</v>
      </c>
      <c r="B14" s="9"/>
      <c r="C14" s="9" t="str">
        <f>'1'!C14</f>
        <v>605A</v>
      </c>
      <c r="D14" s="9" t="str">
        <f>'1'!D14</f>
        <v>DLA</v>
      </c>
      <c r="E14" s="9"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>
        <v>80.16</v>
      </c>
      <c r="N14" s="15">
        <v>0.65</v>
      </c>
    </row>
    <row r="15" spans="1:14" s="11" customFormat="1" x14ac:dyDescent="0.2">
      <c r="A15" s="9" t="str">
        <f>'1'!A15</f>
        <v>GESTION DE LA RETRIBUCION</v>
      </c>
      <c r="B15" s="9"/>
      <c r="C15" s="9" t="str">
        <f>'1'!C15</f>
        <v>605B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>
        <v>78.44</v>
      </c>
      <c r="N15" s="15">
        <v>0.38</v>
      </c>
    </row>
    <row r="16" spans="1:14" s="11" customFormat="1" x14ac:dyDescent="0.2">
      <c r="A16" s="9" t="str">
        <f>'1'!A16</f>
        <v>DERECHO FISCAL</v>
      </c>
      <c r="B16" s="9"/>
      <c r="C16" s="9" t="str">
        <f>'1'!C16</f>
        <v>405A</v>
      </c>
      <c r="D16" s="9" t="str">
        <f>'1'!D16</f>
        <v>DLA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>
        <v>75.260000000000005</v>
      </c>
      <c r="N16" s="15">
        <v>0.5</v>
      </c>
    </row>
    <row r="17" spans="1:14" s="11" customFormat="1" x14ac:dyDescent="0.2">
      <c r="A17" s="9" t="str">
        <f>'1'!A17</f>
        <v>DERECHO FISCAL</v>
      </c>
      <c r="B17" s="9"/>
      <c r="C17" s="9" t="str">
        <f>'1'!C17</f>
        <v>405B</v>
      </c>
      <c r="D17" s="9" t="str">
        <f>'1'!D17</f>
        <v>DLA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>
        <v>76.36</v>
      </c>
      <c r="N17" s="15">
        <v>0.45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>
        <f>AVERAGE(M14:M27)</f>
        <v>77.555000000000007</v>
      </c>
      <c r="N28" s="19">
        <f>AVERAGE(N14:N27)</f>
        <v>0.495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 - JUNIO/2025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GESTION DE LA RETRIBUCION</v>
      </c>
      <c r="B14" s="9"/>
      <c r="C14" s="9" t="str">
        <f>'1'!C14</f>
        <v>605A</v>
      </c>
      <c r="D14" s="9" t="str">
        <f>'1'!D14</f>
        <v>DLA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 LA RETRIBUCION</v>
      </c>
      <c r="B15" s="9"/>
      <c r="C15" s="9" t="str">
        <f>'1'!C15</f>
        <v>605B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DERECHO FISCAL</v>
      </c>
      <c r="B16" s="9"/>
      <c r="C16" s="9" t="str">
        <f>'1'!C16</f>
        <v>405A</v>
      </c>
      <c r="D16" s="9" t="str">
        <f>'1'!D16</f>
        <v>DLA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DERECHO FISCAL</v>
      </c>
      <c r="B17" s="9"/>
      <c r="C17" s="9" t="str">
        <f>'1'!C17</f>
        <v>405B</v>
      </c>
      <c r="D17" s="9" t="str">
        <f>'1'!D17</f>
        <v>DLA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 - JUNIO/2025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GESTION DE LA RETRIBUCION</v>
      </c>
      <c r="B14" s="9"/>
      <c r="C14" s="9" t="str">
        <f>'1'!C14</f>
        <v>605A</v>
      </c>
      <c r="D14" s="9" t="str">
        <f>'1'!D14</f>
        <v>DLA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 LA RETRIBUCION</v>
      </c>
      <c r="B15" s="9"/>
      <c r="C15" s="9" t="str">
        <f>'1'!C15</f>
        <v>605B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DERECHO FISCAL</v>
      </c>
      <c r="B16" s="9"/>
      <c r="C16" s="9" t="str">
        <f>'1'!C16</f>
        <v>405A</v>
      </c>
      <c r="D16" s="9" t="str">
        <f>'1'!D16</f>
        <v>DLA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DERECHO FISCAL</v>
      </c>
      <c r="B17" s="9"/>
      <c r="C17" s="9" t="str">
        <f>'1'!C17</f>
        <v>405B</v>
      </c>
      <c r="D17" s="9" t="str">
        <f>'1'!D17</f>
        <v>DLA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Asesoria Empresarial RAVA ramos villegas</cp:lastModifiedBy>
  <cp:revision/>
  <dcterms:created xsi:type="dcterms:W3CDTF">2021-11-22T14:45:25Z</dcterms:created>
  <dcterms:modified xsi:type="dcterms:W3CDTF">2025-05-16T19:46:41Z</dcterms:modified>
  <cp:category/>
  <cp:contentStatus/>
</cp:coreProperties>
</file>