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\"/>
    </mc:Choice>
  </mc:AlternateContent>
  <xr:revisionPtr revIDLastSave="0" documentId="13_ncr:1_{963295C0-083A-4BF1-9F43-F697CE94F0E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0" l="1"/>
  <c r="L16" i="10"/>
  <c r="L17" i="10"/>
  <c r="J17" i="10"/>
  <c r="H15" i="10"/>
  <c r="H16" i="10"/>
  <c r="H17" i="10"/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I16" i="22"/>
  <c r="J16" i="22" s="1"/>
  <c r="L17" i="22"/>
  <c r="L18" i="22"/>
  <c r="A19" i="22"/>
  <c r="C19" i="22"/>
  <c r="D19" i="22"/>
  <c r="E19" i="22"/>
  <c r="I19" i="22" s="1"/>
  <c r="J19" i="22" s="1"/>
  <c r="A20" i="22"/>
  <c r="C20" i="22"/>
  <c r="D20" i="22"/>
  <c r="E20" i="22"/>
  <c r="H20" i="22" s="1"/>
  <c r="A21" i="22"/>
  <c r="C21" i="22"/>
  <c r="D21" i="22"/>
  <c r="E21" i="22"/>
  <c r="I21" i="22" s="1"/>
  <c r="J21" i="22" s="1"/>
  <c r="A22" i="22"/>
  <c r="C22" i="22"/>
  <c r="D22" i="22"/>
  <c r="E22" i="22"/>
  <c r="L22" i="22" s="1"/>
  <c r="A23" i="22"/>
  <c r="C23" i="22"/>
  <c r="D23" i="22"/>
  <c r="E23" i="22"/>
  <c r="L23" i="22" s="1"/>
  <c r="A24" i="22"/>
  <c r="C24" i="22"/>
  <c r="D24" i="22"/>
  <c r="E24" i="22"/>
  <c r="I24" i="22" s="1"/>
  <c r="J24" i="22" s="1"/>
  <c r="A25" i="22"/>
  <c r="C25" i="22"/>
  <c r="D25" i="22"/>
  <c r="E25" i="22"/>
  <c r="H25" i="22" s="1"/>
  <c r="A26" i="22"/>
  <c r="C26" i="22"/>
  <c r="D26" i="22"/>
  <c r="E26" i="22"/>
  <c r="L26" i="22" s="1"/>
  <c r="A27" i="22"/>
  <c r="C27" i="22"/>
  <c r="D27" i="22"/>
  <c r="E27" i="22"/>
  <c r="I27" i="22" s="1"/>
  <c r="J27" i="22" s="1"/>
  <c r="H14" i="22"/>
  <c r="B37" i="22"/>
  <c r="L8" i="22"/>
  <c r="H8" i="22"/>
  <c r="N28" i="22"/>
  <c r="M28" i="22"/>
  <c r="K28" i="22"/>
  <c r="G28" i="22"/>
  <c r="F28" i="22"/>
  <c r="H27" i="22"/>
  <c r="L24" i="22"/>
  <c r="I23" i="22"/>
  <c r="J23" i="22" s="1"/>
  <c r="H21" i="22"/>
  <c r="L19" i="22"/>
  <c r="I17" i="22"/>
  <c r="J17" i="22" s="1"/>
  <c r="H17" i="22"/>
  <c r="L16" i="22"/>
  <c r="H16" i="22"/>
  <c r="L15" i="22"/>
  <c r="I15" i="22"/>
  <c r="J15" i="22" s="1"/>
  <c r="H15" i="22"/>
  <c r="I14" i="22"/>
  <c r="J14" i="22" s="1"/>
  <c r="B37" i="10"/>
  <c r="N28" i="10"/>
  <c r="M28" i="10"/>
  <c r="K28" i="10"/>
  <c r="G28" i="10"/>
  <c r="F28" i="10"/>
  <c r="E28" i="10"/>
  <c r="I16" i="10"/>
  <c r="J16" i="10" s="1"/>
  <c r="J15" i="10"/>
  <c r="L14" i="10"/>
  <c r="J14" i="10"/>
  <c r="H14" i="10"/>
  <c r="I25" i="22" l="1"/>
  <c r="J25" i="22" s="1"/>
  <c r="H19" i="22"/>
  <c r="I20" i="22"/>
  <c r="J20" i="22" s="1"/>
  <c r="L21" i="22"/>
  <c r="H24" i="22"/>
  <c r="L27" i="22"/>
  <c r="L20" i="22"/>
  <c r="H23" i="22"/>
  <c r="L25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H18" i="22"/>
  <c r="H22" i="22"/>
  <c r="H26" i="22"/>
  <c r="I18" i="22"/>
  <c r="J18" i="22" s="1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<sst xmlns="http://schemas.openxmlformats.org/spreadsheetml/2006/main" count="194" uniqueCount="50">
  <si>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</si>
  <si>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</si>
  <si>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</si>
  <si>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</si>
  <si>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</si>
  <si>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</si>
  <si>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</si>
  <si>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</si>
  <si>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</si>
  <si>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</si>
  <si>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</si>
  <si>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</si>
  <si>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</si>
  <si>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</si>
  <si>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</si>
  <si>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</si>
  <si>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</si>
  <si>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</si>
  <si>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</si>
  <si>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</si>
  <si>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</si>
  <si>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</si>
  <si>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</si>
  <si>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</si>
  <si>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</si>
  <si>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</si>
  <si>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</si>
  <si>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</si>
  <si>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</si>
  <si>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</si>
  <si>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</si>
  <si>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DLA</t>
  </si>
  <si>
    <t>II</t>
  </si>
  <si>
    <t xml:space="preserve">LICENCIATURA EN ADMINISTRACION </t>
  </si>
  <si>
    <t>LICENCIATURA EN ADMINISTRACION</t>
  </si>
  <si>
    <t>ALVARO RAMOS VILLEGAS</t>
  </si>
  <si>
    <t xml:space="preserve">GESTION DE LA RETRIBUCION </t>
  </si>
  <si>
    <t>605B</t>
  </si>
  <si>
    <t>605A</t>
  </si>
  <si>
    <t xml:space="preserve">GESTION DE COSTOS </t>
  </si>
  <si>
    <t>501A</t>
  </si>
  <si>
    <t>DERECHO FISCAL</t>
  </si>
  <si>
    <t>405B</t>
  </si>
  <si>
    <t>COSTOS DE MANUFACTURA</t>
  </si>
  <si>
    <t>205B</t>
  </si>
  <si>
    <t>RENATA RAMOS MORENO</t>
  </si>
  <si>
    <t>FEBRERO - JUNIO/2025</t>
  </si>
  <si>
    <t>GESTION DE LA RETRIBUCION</t>
  </si>
  <si>
    <t>405A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</si>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</sst>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2" zoomScaleNormal="100" zoomScaleSheetLayoutView="100" workbookViewId="0">
      <selection activeCell="A30" sqref="A30:N30"/>
    </sheetView>
  </sheetViews>
  <sheetFormatPr baseColWidth="10" defaultColWidth="11.42578125" defaultRowHeight="12.75" x14ac:dyDescent="0.2"/>
  <cols>
    <col min="1" max="1" width="38.5703125" style="1" bestFit="1" customWidth="1"/>
    <col min="2" max="3" width="7.28515625" style="1" customWidth="1"/>
    <col min="4" max="4" width="25.85546875" style="1" customWidth="1"/>
    <col min="5" max="5" width="9.42578125" style="1" customWidth="1"/>
    <col min="6" max="6" width="8.7109375" style="1" customWidth="1"/>
    <col min="7" max="10" width="11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33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3" t="s">
        <v>4</v>
      </c>
      <c r="C8" s="33"/>
      <c r="D8" s="14" t="s">
        <v>5</v>
      </c>
      <c r="E8" s="5">
        <v>4</v>
      </c>
      <c r="G8" s="4" t="s">
        <v>6</v>
      </c>
      <c r="H8" s="5">
        <v>2</v>
      </c>
      <c r="I8" s="32" t="s">
        <v>7</v>
      </c>
      <c r="J8" s="32"/>
      <c r="K8" s="32"/>
      <c r="L8" s="33" t="s">
        <v>46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47</v>
      </c>
      <c r="B14" s="9">
        <v>0</v>
      </c>
      <c r="C14" s="9" t="s">
        <v>38</v>
      </c>
      <c r="D14" s="9" t="s">
        <v>31</v>
      </c>
      <c r="E14" s="9">
        <v>21</v>
      </c>
      <c r="F14" s="9" t="s">
        <v>49</v>
      </c>
      <c r="G14" s="9"/>
      <c r="H14" s="10" t="e">
        <f t="shared" ref="H14:H17" si="0">F14/E14</f>
        <v>#VALUE!</v>
      </c>
      <c r="I14" s="9">
        <v>0</v>
      </c>
      <c r="J14" s="10">
        <f t="shared" ref="J14:J28" si="1">I14/E14</f>
        <v>0</v>
      </c>
      <c r="K14" s="9">
        <v>0</v>
      </c>
      <c r="L14" s="10">
        <f t="shared" ref="L14:L28" si="2">K14/E14</f>
        <v>0</v>
      </c>
      <c r="M14" s="9">
        <v>0</v>
      </c>
      <c r="N14" s="15">
        <v>0</v>
      </c>
    </row>
    <row r="15" spans="1:14" s="11" customFormat="1" x14ac:dyDescent="0.2">
      <c r="A15" s="8" t="s">
        <v>47</v>
      </c>
      <c r="B15" s="9">
        <v>0</v>
      </c>
      <c r="C15" s="9" t="s">
        <v>37</v>
      </c>
      <c r="D15" s="9" t="s">
        <v>31</v>
      </c>
      <c r="E15" s="9">
        <v>29</v>
      </c>
      <c r="F15" s="9" t="s">
        <v>49</v>
      </c>
      <c r="G15" s="9"/>
      <c r="H15" s="10" t="e">
        <f t="shared" si="0"/>
        <v>#VALUE!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0</v>
      </c>
      <c r="N15" s="15">
        <v>0</v>
      </c>
    </row>
    <row r="16" spans="1:14" s="11" customFormat="1" x14ac:dyDescent="0.2">
      <c r="A16" s="8" t="s">
        <v>41</v>
      </c>
      <c r="B16" s="9" t="s">
        <v>21</v>
      </c>
      <c r="C16" s="9" t="s">
        <v>48</v>
      </c>
      <c r="D16" s="9" t="s">
        <v>31</v>
      </c>
      <c r="E16" s="9">
        <v>16</v>
      </c>
      <c r="F16" s="9">
        <v>16</v>
      </c>
      <c r="G16" s="9"/>
      <c r="H16" s="10">
        <f t="shared" si="0"/>
        <v>1</v>
      </c>
      <c r="I16" s="9">
        <f t="shared" ref="I16:I28" si="3">(E16-SUM(F16:G16))-K16</f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77.81</v>
      </c>
      <c r="N16" s="15">
        <v>0.44</v>
      </c>
    </row>
    <row r="17" spans="1:14" s="11" customFormat="1" x14ac:dyDescent="0.2">
      <c r="A17" s="8" t="s">
        <v>41</v>
      </c>
      <c r="B17" s="9" t="s">
        <v>21</v>
      </c>
      <c r="C17" s="9" t="s">
        <v>42</v>
      </c>
      <c r="D17" s="9" t="s">
        <v>31</v>
      </c>
      <c r="E17" s="9">
        <v>22</v>
      </c>
      <c r="F17" s="9">
        <v>22</v>
      </c>
      <c r="G17" s="9"/>
      <c r="H17" s="10">
        <f t="shared" si="0"/>
        <v>1</v>
      </c>
      <c r="I17" s="9">
        <v>3</v>
      </c>
      <c r="J17" s="10">
        <f t="shared" si="1"/>
        <v>0.13636363636363635</v>
      </c>
      <c r="K17" s="9">
        <v>0</v>
      </c>
      <c r="L17" s="10">
        <f t="shared" si="2"/>
        <v>0</v>
      </c>
      <c r="M17" s="9">
        <v>77.27</v>
      </c>
      <c r="N17" s="15">
        <v>0.45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38</v>
      </c>
      <c r="G28" s="17">
        <f>SUM(G14:G27)</f>
        <v>0</v>
      </c>
      <c r="H28" s="18">
        <f>SUM(F28:G28)/E28</f>
        <v>0.43181818181818182</v>
      </c>
      <c r="I28" s="17">
        <f t="shared" si="3"/>
        <v>50</v>
      </c>
      <c r="J28" s="18">
        <f t="shared" si="1"/>
        <v>0.56818181818181823</v>
      </c>
      <c r="K28" s="17">
        <f>SUM(K14:K27)</f>
        <v>0</v>
      </c>
      <c r="L28" s="18">
        <f t="shared" si="2"/>
        <v>0</v>
      </c>
      <c r="M28" s="17">
        <f>AVERAGE(M14:M27)</f>
        <v>38.769999999999996</v>
      </c>
      <c r="N28" s="19">
        <f>AVERAGE(N14:N27)</f>
        <v>0.2225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 t="s">
        <v>45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3" zoomScale="85" zoomScaleNormal="85" zoomScaleSheetLayoutView="100" workbookViewId="0">
      <selection activeCell="E8" sqref="E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 t="s">
        <v>34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2</v>
      </c>
      <c r="C8" s="33"/>
      <c r="D8" s="14" t="s">
        <v>5</v>
      </c>
      <c r="E8" s="20">
        <v>5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">
        <v>35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8" t="s">
        <v>36</v>
      </c>
      <c r="B14" s="9"/>
      <c r="C14" s="9" t="s">
        <v>38</v>
      </c>
      <c r="D14" s="9" t="s">
        <v>31</v>
      </c>
      <c r="E14" s="9">
        <v>30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30</v>
      </c>
      <c r="J14" s="10">
        <f t="shared" ref="J14:J28" si="2">I14/E14</f>
        <v>1</v>
      </c>
      <c r="K14" s="9">
        <v>0</v>
      </c>
      <c r="L14" s="10">
        <f t="shared" ref="L14:L28" si="3">K14/E14</f>
        <v>0</v>
      </c>
      <c r="M14" s="9"/>
      <c r="N14" s="15"/>
    </row>
    <row r="15" spans="1:14" s="11" customFormat="1" x14ac:dyDescent="0.2">
      <c r="A15" s="8" t="s">
        <v>36</v>
      </c>
      <c r="B15" s="9"/>
      <c r="C15" s="9" t="s">
        <v>37</v>
      </c>
      <c r="D15" s="9" t="s">
        <v>31</v>
      </c>
      <c r="E15" s="9">
        <v>6</v>
      </c>
      <c r="F15" s="9"/>
      <c r="G15" s="9"/>
      <c r="H15" s="10">
        <f t="shared" si="0"/>
        <v>0</v>
      </c>
      <c r="I15" s="9">
        <f t="shared" si="1"/>
        <v>6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8" t="s">
        <v>39</v>
      </c>
      <c r="B16" s="9"/>
      <c r="C16" s="9" t="s">
        <v>40</v>
      </c>
      <c r="D16" s="9" t="s">
        <v>32</v>
      </c>
      <c r="E16" s="9">
        <v>8</v>
      </c>
      <c r="F16" s="9"/>
      <c r="G16" s="9"/>
      <c r="H16" s="10">
        <f t="shared" si="0"/>
        <v>0</v>
      </c>
      <c r="I16" s="9">
        <f t="shared" si="1"/>
        <v>8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8" t="s">
        <v>41</v>
      </c>
      <c r="B17" s="9"/>
      <c r="C17" s="9" t="s">
        <v>42</v>
      </c>
      <c r="D17" s="9" t="s">
        <v>31</v>
      </c>
      <c r="E17" s="9">
        <v>17</v>
      </c>
      <c r="F17" s="9"/>
      <c r="G17" s="9"/>
      <c r="H17" s="10">
        <f t="shared" si="0"/>
        <v>0</v>
      </c>
      <c r="I17" s="9">
        <f t="shared" si="1"/>
        <v>17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8" t="s">
        <v>43</v>
      </c>
      <c r="B18" s="9"/>
      <c r="C18" s="9" t="s">
        <v>44</v>
      </c>
      <c r="D18" s="9" t="s">
        <v>31</v>
      </c>
      <c r="E18" s="9">
        <v>21</v>
      </c>
      <c r="F18" s="9"/>
      <c r="G18" s="9"/>
      <c r="H18" s="10">
        <f t="shared" si="0"/>
        <v>0</v>
      </c>
      <c r="I18" s="9">
        <f t="shared" si="1"/>
        <v>21</v>
      </c>
      <c r="J18" s="10">
        <f t="shared" si="2"/>
        <v>1</v>
      </c>
      <c r="K18" s="9"/>
      <c r="L18" s="10">
        <f t="shared" si="3"/>
        <v>0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82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82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D19" sqref="D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3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zoomScale="85" zoomScaleNormal="85" zoomScaleSheetLayoutView="100" workbookViewId="0">
      <selection activeCell="M15" sqref="M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>
        <v>4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M14" sqref="M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1" t="s">
        <v>30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3" t="s">
        <v>29</v>
      </c>
      <c r="C8" s="33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2" t="s">
        <v>7</v>
      </c>
      <c r="J8" s="32"/>
      <c r="K8" s="32"/>
      <c r="L8" s="33" t="str">
        <f>'1'!L8</f>
        <v>FEBRERO - JUNIO/2025</v>
      </c>
      <c r="M8" s="33"/>
      <c r="N8" s="33"/>
    </row>
    <row r="10" spans="1:14" x14ac:dyDescent="0.2">
      <c r="A10" s="4" t="s">
        <v>8</v>
      </c>
      <c r="B10" s="33" t="str">
        <f>'1'!B10</f>
        <v>ALVARO RAMOS VILLEGAS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4" t="s">
        <v>9</v>
      </c>
      <c r="B12" s="30" t="s">
        <v>10</v>
      </c>
      <c r="C12" s="30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27" t="s">
        <v>21</v>
      </c>
    </row>
    <row r="13" spans="1:14" x14ac:dyDescent="0.2">
      <c r="A13" s="35"/>
      <c r="B13" s="31"/>
      <c r="C13" s="31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">
      <c r="A14" s="9" t="str">
        <f>'1'!A14</f>
        <v>GESTION DE LA RETRIBUCION</v>
      </c>
      <c r="B14" s="9"/>
      <c r="C14" s="9" t="str">
        <f>'1'!C14</f>
        <v>605A</v>
      </c>
      <c r="D14" s="9" t="str">
        <f>'1'!D14</f>
        <v>DLA</v>
      </c>
      <c r="E14" s="9">
        <f>'1'!E14</f>
        <v>21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21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DE LA RETRIBUCION</v>
      </c>
      <c r="B15" s="9"/>
      <c r="C15" s="9" t="str">
        <f>'1'!C15</f>
        <v>605B</v>
      </c>
      <c r="D15" s="9" t="str">
        <f>'1'!D15</f>
        <v>DLA</v>
      </c>
      <c r="E15" s="9">
        <f>'1'!E15</f>
        <v>29</v>
      </c>
      <c r="F15" s="9"/>
      <c r="G15" s="9"/>
      <c r="H15" s="10">
        <f t="shared" si="0"/>
        <v>0</v>
      </c>
      <c r="I15" s="9">
        <f t="shared" si="1"/>
        <v>29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DERECHO FISCAL</v>
      </c>
      <c r="B16" s="9"/>
      <c r="C16" s="9" t="str">
        <f>'1'!C16</f>
        <v>405A</v>
      </c>
      <c r="D16" s="9" t="str">
        <f>'1'!D16</f>
        <v>DLA</v>
      </c>
      <c r="E16" s="9">
        <f>'1'!E16</f>
        <v>16</v>
      </c>
      <c r="F16" s="9"/>
      <c r="G16" s="9"/>
      <c r="H16" s="10">
        <f t="shared" si="0"/>
        <v>0</v>
      </c>
      <c r="I16" s="9">
        <f t="shared" si="1"/>
        <v>16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DERECHO FISCAL</v>
      </c>
      <c r="B17" s="9"/>
      <c r="C17" s="9" t="str">
        <f>'1'!C17</f>
        <v>405B</v>
      </c>
      <c r="D17" s="9" t="str">
        <f>'1'!D17</f>
        <v>DLA</v>
      </c>
      <c r="E17" s="9">
        <f>'1'!E17</f>
        <v>22</v>
      </c>
      <c r="F17" s="9"/>
      <c r="G17" s="9"/>
      <c r="H17" s="10">
        <f t="shared" si="0"/>
        <v>0</v>
      </c>
      <c r="I17" s="9">
        <f t="shared" si="1"/>
        <v>22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88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88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29" t="s">
        <v>26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">
      <c r="A32" s="12"/>
    </row>
    <row r="33" spans="1:10" x14ac:dyDescent="0.2">
      <c r="B33" s="36" t="s">
        <v>27</v>
      </c>
      <c r="C33" s="36"/>
      <c r="D33" s="36"/>
      <c r="G33" s="21" t="s">
        <v>28</v>
      </c>
      <c r="H33" s="21"/>
      <c r="I33" s="21"/>
      <c r="J33" s="21"/>
    </row>
    <row r="34" spans="1:10" ht="62.25" customHeight="1" x14ac:dyDescent="0.2">
      <c r="B34" s="37"/>
      <c r="C34" s="37"/>
      <c r="D34" s="37"/>
      <c r="G34" s="33"/>
      <c r="H34" s="33"/>
      <c r="I34" s="33"/>
      <c r="J34" s="33"/>
    </row>
    <row r="35" spans="1:10" hidden="1" x14ac:dyDescent="0.2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"/>
    <row r="37" spans="1:10" ht="45" customHeight="1" x14ac:dyDescent="0.2">
      <c r="B37" s="39" t="str">
        <f>B10</f>
        <v>ALVARO RAMOS VILLEGAS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Asesoria Empresarial RAVA ramos villegas</cp:lastModifiedBy>
  <cp:revision/>
  <dcterms:created xsi:type="dcterms:W3CDTF">2021-11-22T14:45:25Z</dcterms:created>
  <dcterms:modified xsi:type="dcterms:W3CDTF">2025-03-21T03:59:28Z</dcterms:modified>
  <cp:category/>
  <cp:contentStatus/>
</cp:coreProperties>
</file>