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BF61D9BA-ABA1-4FE4-913F-77F5FBF26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4" i="22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C19" i="23" l="1"/>
  <c r="D19" i="23"/>
  <c r="E19" i="23"/>
  <c r="A19" i="23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H16" i="22"/>
  <c r="E16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28" i="23"/>
  <c r="I18" i="22"/>
  <c r="I22" i="22"/>
  <c r="I26" i="22"/>
  <c r="E28" i="22"/>
  <c r="I28" i="10"/>
  <c r="F17" i="23" l="1"/>
  <c r="H17" i="23" s="1"/>
  <c r="E17" i="25"/>
  <c r="E19" i="24"/>
  <c r="F19" i="24" s="1"/>
  <c r="J17" i="23"/>
  <c r="F16" i="23"/>
  <c r="H16" i="23" s="1"/>
  <c r="E16" i="25"/>
  <c r="E18" i="24"/>
  <c r="E25" i="24" s="1"/>
  <c r="J16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<sst xmlns="http://schemas.openxmlformats.org/spreadsheetml/2006/main" count="190" uniqueCount="48">
  <si>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</si>
  <si>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</si>
  <si>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</si>
  <si>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</si>
  <si>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</si>
  <si>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</si>
  <si>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</si>
  <si>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</si>
  <si>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</si>
  <si>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</si>
  <si>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</si>
  <si>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</si>
  <si>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</si>
  <si>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</si>
  <si>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</si>
  <si>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</si>
  <si>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</si>
  <si>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</si>
  <si>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</si>
  <si>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</si>
  <si>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</si>
  <si>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</si>
  <si>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</si>
  <si>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</si>
  <si>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</si>
  <si>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</si>
  <si>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</si>
  <si>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</si>
  <si>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</si>
  <si>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</si>
  <si>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</si>
  <si>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</si>
  <si>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</si>
  <si>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</si>
  <si>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</si>
  <si>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</si>
  <si>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</si>
  <si>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</si>
  <si>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</si>
  <si>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PROBABILIDAD Y ESTADISTICA</t>
  </si>
  <si>
    <t>MANEJO DE CUENCAS</t>
  </si>
  <si>
    <t>CIENCIA E INGENIERIA DE MATERIALES</t>
  </si>
  <si>
    <t>606A</t>
  </si>
  <si>
    <t>206A</t>
  </si>
  <si>
    <t>806A</t>
  </si>
  <si>
    <t>211A</t>
  </si>
  <si>
    <t>IME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</si>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</sst>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47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42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39</v>
      </c>
      <c r="B15" s="9">
        <v>1</v>
      </c>
      <c r="C15" s="9" t="s">
        <v>43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40</v>
      </c>
      <c r="B16" s="9">
        <v>1</v>
      </c>
      <c r="C16" s="9" t="s">
        <v>44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41</v>
      </c>
      <c r="B17" s="9">
        <v>1</v>
      </c>
      <c r="C17" s="9" t="s">
        <v>45</v>
      </c>
      <c r="D17" s="9" t="s">
        <v>46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>
        <v>2</v>
      </c>
      <c r="C14" s="9" t="str">
        <f>'1'!C14</f>
        <v>606A</v>
      </c>
      <c r="D14" s="9" t="str">
        <f>'1'!D14</f>
        <v>IAMB</v>
      </c>
      <c r="E14" s="9">
        <f>'1'!E14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PROBABILIDAD Y ESTADISTICA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14</v>
      </c>
      <c r="G15" s="9"/>
      <c r="H15" s="10">
        <f t="shared" ref="H15:H17" si="0">F15/E15</f>
        <v>0.60869565217391308</v>
      </c>
      <c r="I15" s="9">
        <v>9</v>
      </c>
      <c r="J15" s="10">
        <f t="shared" ref="J15:J17" si="1">I15/E15</f>
        <v>0.39130434782608697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IME</v>
      </c>
      <c r="E17" s="9">
        <f>'1'!E17</f>
        <v>29</v>
      </c>
      <c r="F17" s="9">
        <f t="shared" si="2"/>
        <v>28</v>
      </c>
      <c r="G17" s="9"/>
      <c r="H17" s="10">
        <f t="shared" si="0"/>
        <v>0.96551724137931039</v>
      </c>
      <c r="I17" s="9">
        <v>1</v>
      </c>
      <c r="J17" s="10">
        <f t="shared" si="1"/>
        <v>3.4482758620689655E-2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82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18</v>
      </c>
      <c r="G14" s="9"/>
      <c r="H14" s="10">
        <f>F14/E14</f>
        <v>0.81818181818181823</v>
      </c>
      <c r="I14" s="9">
        <v>4</v>
      </c>
      <c r="J14" s="10">
        <f>I14/E14</f>
        <v>0.18181818181818182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PROBABILIDAD Y ESTADISTICA</v>
      </c>
      <c r="B15" s="9">
        <v>3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17" si="0">E15-I15</f>
        <v>15</v>
      </c>
      <c r="G15" s="9"/>
      <c r="H15" s="10">
        <f t="shared" ref="H15:H17" si="1">F15/E15</f>
        <v>0.65217391304347827</v>
      </c>
      <c r="I15" s="9">
        <v>8</v>
      </c>
      <c r="J15" s="10">
        <f t="shared" ref="J15:J17" si="2">I15/E15</f>
        <v>0.34782608695652173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20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3</v>
      </c>
      <c r="C17" s="9" t="str">
        <f>'1'!C17</f>
        <v>211A</v>
      </c>
      <c r="D17" s="9" t="str">
        <f>'1'!D17</f>
        <v>IME</v>
      </c>
      <c r="E17" s="9">
        <f>'2'!E17</f>
        <v>29</v>
      </c>
      <c r="F17" s="9">
        <f t="shared" si="0"/>
        <v>28</v>
      </c>
      <c r="G17" s="9"/>
      <c r="H17" s="10">
        <f t="shared" si="1"/>
        <v>0.96551724137931039</v>
      </c>
      <c r="I17" s="9">
        <v>1</v>
      </c>
      <c r="J17" s="10">
        <f t="shared" si="2"/>
        <v>3.4482758620689655E-2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81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7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MANEJO DE CUENCAS</v>
      </c>
      <c r="B18" s="9">
        <v>4</v>
      </c>
      <c r="C18" s="9" t="s">
        <v>36</v>
      </c>
      <c r="D18" s="9" t="str">
        <f>'1'!D17</f>
        <v>IME</v>
      </c>
      <c r="E18" s="9">
        <f>'3'!E16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MANEJO DE CUENCAS</v>
      </c>
      <c r="B19" s="9">
        <v>4</v>
      </c>
      <c r="C19" s="9" t="s">
        <v>37</v>
      </c>
      <c r="D19" s="9" t="s">
        <v>31</v>
      </c>
      <c r="E19" s="9">
        <f>'3'!E17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">
      <c r="A29" s="12"/>
    </row>
    <row r="30" spans="1:14" x14ac:dyDescent="0.2">
      <c r="B30" s="37" t="s">
        <v>27</v>
      </c>
      <c r="C30" s="37"/>
      <c r="D30" s="37"/>
      <c r="G30" s="22" t="s">
        <v>28</v>
      </c>
      <c r="H30" s="22"/>
      <c r="I30" s="22"/>
      <c r="J30" s="22"/>
    </row>
    <row r="31" spans="1:14" ht="62.25" customHeight="1" x14ac:dyDescent="0.2">
      <c r="B31" s="38"/>
      <c r="C31" s="38"/>
      <c r="D31" s="38"/>
      <c r="G31" s="34"/>
      <c r="H31" s="34"/>
      <c r="I31" s="34"/>
      <c r="J31" s="34"/>
    </row>
    <row r="32" spans="1:14" hidden="1" x14ac:dyDescent="0.2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"/>
    <row r="34" spans="2:10" ht="45" customHeight="1" x14ac:dyDescent="0.2">
      <c r="B34" s="40" t="str">
        <f>B10</f>
        <v>ERASTO DEL ÁNGEL PÉREZ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18</v>
      </c>
      <c r="G14" s="9"/>
      <c r="H14" s="10">
        <f>(F14+G14)/E14</f>
        <v>0.81818181818181823</v>
      </c>
      <c r="I14" s="9">
        <v>4</v>
      </c>
      <c r="J14" s="10">
        <f t="shared" ref="J14:J28" si="0">I14/E14</f>
        <v>0.18181818181818182</v>
      </c>
      <c r="K14" s="9">
        <v>0</v>
      </c>
      <c r="L14" s="10">
        <f t="shared" ref="L14:L28" si="1">K14/E14</f>
        <v>0</v>
      </c>
      <c r="M14" s="9">
        <v>75</v>
      </c>
      <c r="N14" s="15">
        <v>0.67</v>
      </c>
    </row>
    <row r="15" spans="1:14" s="11" customFormat="1" ht="25.5" x14ac:dyDescent="0.2">
      <c r="A15" s="21" t="str">
        <f>'1'!A15</f>
        <v>PROBABILIDAD Y ESTADISTICA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12</v>
      </c>
      <c r="G15" s="9">
        <v>7</v>
      </c>
      <c r="H15" s="10">
        <f t="shared" ref="H15:H17" si="2">(F15+G15)/E15</f>
        <v>0.82608695652173914</v>
      </c>
      <c r="I15" s="9">
        <v>4</v>
      </c>
      <c r="J15" s="10">
        <f t="shared" si="0"/>
        <v>0.17391304347826086</v>
      </c>
      <c r="K15" s="9">
        <v>0</v>
      </c>
      <c r="L15" s="10">
        <f t="shared" si="1"/>
        <v>0</v>
      </c>
      <c r="M15" s="9">
        <v>76</v>
      </c>
      <c r="N15" s="15">
        <v>0.73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'3'!E16</f>
        <v>20</v>
      </c>
      <c r="F16" s="9">
        <f>E16-G16-I16</f>
        <v>20</v>
      </c>
      <c r="G16" s="9"/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IME</v>
      </c>
      <c r="E17" s="9">
        <f>'3'!E17</f>
        <v>29</v>
      </c>
      <c r="F17" s="9">
        <f>E17-G17-I17</f>
        <v>27</v>
      </c>
      <c r="G17" s="9">
        <v>1</v>
      </c>
      <c r="H17" s="10">
        <f t="shared" si="2"/>
        <v>0.96551724137931039</v>
      </c>
      <c r="I17" s="9">
        <v>1</v>
      </c>
      <c r="J17" s="10">
        <f t="shared" si="0"/>
        <v>3.4482758620689655E-2</v>
      </c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77</v>
      </c>
      <c r="G28" s="17">
        <f>SUM(G14:G27)</f>
        <v>8</v>
      </c>
      <c r="H28" s="18">
        <f>SUM(F28:G28)/E28</f>
        <v>0.9042553191489362</v>
      </c>
      <c r="I28" s="17">
        <f t="shared" ref="I28" si="3">(E28-SUM(F28:G28))-K28</f>
        <v>9</v>
      </c>
      <c r="J28" s="18">
        <f t="shared" si="0"/>
        <v>9.5744680851063829E-2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0.73249999999999993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2025-03-06T06:47:29Z</dcterms:modified>
  <cp:category/>
  <cp:contentStatus/>
</cp:coreProperties>
</file>