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Semestre Feb_ Junio 2025\"/>
    </mc:Choice>
  </mc:AlternateContent>
  <bookViews>
    <workbookView xWindow="0" yWindow="0" windowWidth="20490" windowHeight="7650"/>
  </bookViews>
  <sheets>
    <sheet name="Finanzas 2 605 A" sheetId="1" r:id="rId1"/>
    <sheet name="Ecommerce 805 A" sheetId="2" r:id="rId2"/>
    <sheet name="MateFinanciera 405 A" sheetId="4" r:id="rId3"/>
    <sheet name="MateFinanciera 405 B" sheetId="5" r:id="rId4"/>
  </sheets>
  <externalReferences>
    <externalReference r:id="rId5"/>
    <externalReference r:id="rId6"/>
    <externalReference r:id="rId7"/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" l="1"/>
  <c r="B9" i="5"/>
  <c r="C9" i="5"/>
  <c r="A10" i="5"/>
  <c r="B10" i="5"/>
  <c r="C10" i="5"/>
  <c r="A11" i="5"/>
  <c r="B11" i="5"/>
  <c r="C11" i="5"/>
  <c r="A12" i="5"/>
  <c r="B12" i="5"/>
  <c r="C12" i="5"/>
  <c r="A13" i="5"/>
  <c r="B13" i="5"/>
  <c r="C13" i="5"/>
  <c r="A14" i="5"/>
  <c r="B14" i="5"/>
  <c r="C14" i="5"/>
  <c r="A15" i="5"/>
  <c r="B15" i="5"/>
  <c r="C15" i="5"/>
  <c r="A16" i="5"/>
  <c r="B16" i="5"/>
  <c r="C16" i="5"/>
  <c r="A17" i="5"/>
  <c r="B17" i="5"/>
  <c r="C17" i="5"/>
  <c r="A18" i="5"/>
  <c r="B18" i="5"/>
  <c r="C18" i="5"/>
  <c r="A19" i="5"/>
  <c r="B19" i="5"/>
  <c r="C19" i="5"/>
  <c r="A20" i="5"/>
  <c r="B20" i="5"/>
  <c r="C20" i="5"/>
  <c r="A21" i="5"/>
  <c r="B21" i="5"/>
  <c r="C21" i="5"/>
  <c r="A22" i="5"/>
  <c r="B22" i="5"/>
  <c r="C22" i="5"/>
  <c r="A23" i="5"/>
  <c r="B23" i="5"/>
  <c r="C23" i="5"/>
  <c r="A24" i="5"/>
  <c r="B24" i="5"/>
  <c r="C24" i="5"/>
  <c r="A25" i="5"/>
  <c r="B25" i="5"/>
  <c r="C25" i="5"/>
  <c r="A26" i="5"/>
  <c r="B26" i="5"/>
  <c r="C26" i="5"/>
  <c r="A27" i="5"/>
  <c r="B27" i="5"/>
  <c r="C27" i="5"/>
  <c r="A28" i="5"/>
  <c r="B28" i="5"/>
  <c r="C28" i="5"/>
  <c r="A29" i="5"/>
  <c r="B29" i="5"/>
  <c r="C29" i="5"/>
  <c r="A30" i="5"/>
  <c r="B30" i="5"/>
  <c r="C30" i="5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9" i="4"/>
  <c r="B9" i="4"/>
  <c r="C9" i="4"/>
  <c r="A10" i="4"/>
  <c r="B10" i="4"/>
  <c r="C10" i="4"/>
  <c r="A11" i="4"/>
  <c r="B11" i="4"/>
  <c r="C11" i="4"/>
  <c r="A12" i="4"/>
  <c r="B12" i="4"/>
  <c r="C12" i="4"/>
  <c r="A13" i="4"/>
  <c r="B13" i="4"/>
  <c r="C13" i="4"/>
  <c r="A14" i="4"/>
  <c r="B14" i="4"/>
  <c r="C14" i="4"/>
  <c r="A15" i="4"/>
  <c r="B15" i="4"/>
  <c r="C15" i="4"/>
  <c r="A16" i="4"/>
  <c r="B16" i="4"/>
  <c r="C16" i="4"/>
  <c r="A17" i="4"/>
  <c r="B17" i="4"/>
  <c r="C17" i="4"/>
  <c r="A18" i="4"/>
  <c r="B18" i="4"/>
  <c r="C18" i="4"/>
  <c r="A19" i="4"/>
  <c r="B19" i="4"/>
  <c r="C19" i="4"/>
  <c r="A20" i="4"/>
  <c r="B20" i="4"/>
  <c r="C20" i="4"/>
  <c r="A21" i="4"/>
  <c r="B21" i="4"/>
  <c r="C21" i="4"/>
  <c r="A22" i="4"/>
  <c r="B22" i="4"/>
  <c r="C22" i="4"/>
  <c r="A23" i="4"/>
  <c r="B23" i="4"/>
  <c r="C23" i="4"/>
  <c r="A24" i="4"/>
  <c r="B24" i="4"/>
  <c r="C24" i="4"/>
  <c r="P9" i="4"/>
  <c r="P10" i="4"/>
  <c r="P11" i="4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P9" i="1"/>
  <c r="P10" i="1"/>
  <c r="P11" i="1"/>
  <c r="O56" i="5" l="1"/>
  <c r="N56" i="5"/>
  <c r="M56" i="5"/>
  <c r="L56" i="5"/>
  <c r="K56" i="5"/>
  <c r="J56" i="5"/>
  <c r="I56" i="5"/>
  <c r="O55" i="5"/>
  <c r="O58" i="5" s="1"/>
  <c r="N55" i="5"/>
  <c r="N58" i="5" s="1"/>
  <c r="M55" i="5"/>
  <c r="M58" i="5" s="1"/>
  <c r="L55" i="5"/>
  <c r="K55" i="5"/>
  <c r="J55" i="5"/>
  <c r="I55" i="5"/>
  <c r="O54" i="5"/>
  <c r="O57" i="5" s="1"/>
  <c r="N54" i="5"/>
  <c r="N57" i="5" s="1"/>
  <c r="M54" i="5"/>
  <c r="M57" i="5" s="1"/>
  <c r="L54" i="5"/>
  <c r="K54" i="5"/>
  <c r="J54" i="5"/>
  <c r="I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O56" i="4"/>
  <c r="N56" i="4"/>
  <c r="M56" i="4"/>
  <c r="L56" i="4"/>
  <c r="K56" i="4"/>
  <c r="J56" i="4"/>
  <c r="I56" i="4"/>
  <c r="O55" i="4"/>
  <c r="O58" i="4" s="1"/>
  <c r="N55" i="4"/>
  <c r="N58" i="4" s="1"/>
  <c r="M55" i="4"/>
  <c r="L55" i="4"/>
  <c r="K55" i="4"/>
  <c r="J55" i="4"/>
  <c r="I55" i="4"/>
  <c r="O54" i="4"/>
  <c r="O57" i="4" s="1"/>
  <c r="N54" i="4"/>
  <c r="N57" i="4" s="1"/>
  <c r="M54" i="4"/>
  <c r="L54" i="4"/>
  <c r="K54" i="4"/>
  <c r="J54" i="4"/>
  <c r="I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O56" i="2"/>
  <c r="N56" i="2"/>
  <c r="M56" i="2"/>
  <c r="L56" i="2"/>
  <c r="K56" i="2"/>
  <c r="J56" i="2"/>
  <c r="I56" i="2"/>
  <c r="O55" i="2"/>
  <c r="O58" i="2" s="1"/>
  <c r="N55" i="2"/>
  <c r="N58" i="2" s="1"/>
  <c r="M55" i="2"/>
  <c r="L55" i="2"/>
  <c r="K55" i="2"/>
  <c r="J55" i="2"/>
  <c r="I55" i="2"/>
  <c r="O54" i="2"/>
  <c r="O57" i="2" s="1"/>
  <c r="N54" i="2"/>
  <c r="N57" i="2" s="1"/>
  <c r="M54" i="2"/>
  <c r="L54" i="2"/>
  <c r="K54" i="2"/>
  <c r="J54" i="2"/>
  <c r="I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O55" i="1"/>
  <c r="N55" i="1"/>
  <c r="M55" i="1"/>
  <c r="L55" i="1"/>
  <c r="K55" i="1"/>
  <c r="J55" i="1"/>
  <c r="I55" i="1"/>
  <c r="O54" i="1"/>
  <c r="O57" i="1" s="1"/>
  <c r="N54" i="1"/>
  <c r="M54" i="1"/>
  <c r="L54" i="1"/>
  <c r="K54" i="1"/>
  <c r="J54" i="1"/>
  <c r="I54" i="1"/>
  <c r="O53" i="1"/>
  <c r="O56" i="1" s="1"/>
  <c r="N53" i="1"/>
  <c r="M53" i="1"/>
  <c r="L53" i="1"/>
  <c r="K53" i="1"/>
  <c r="J53" i="1"/>
  <c r="I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L57" i="2" l="1"/>
  <c r="L58" i="2"/>
  <c r="M58" i="2"/>
  <c r="M57" i="2"/>
  <c r="M57" i="4"/>
  <c r="L58" i="5"/>
  <c r="L57" i="5"/>
  <c r="K58" i="5"/>
  <c r="K57" i="5"/>
  <c r="K58" i="2"/>
  <c r="K57" i="2"/>
  <c r="K57" i="1"/>
  <c r="K56" i="1"/>
  <c r="L57" i="4"/>
  <c r="L58" i="4"/>
  <c r="M58" i="4"/>
  <c r="K58" i="4"/>
  <c r="K57" i="4"/>
  <c r="J57" i="5"/>
  <c r="J58" i="5"/>
  <c r="J57" i="4"/>
  <c r="J58" i="4"/>
  <c r="I58" i="5"/>
  <c r="I57" i="5"/>
  <c r="P56" i="5"/>
  <c r="J58" i="2"/>
  <c r="J57" i="2"/>
  <c r="P56" i="4"/>
  <c r="M56" i="1"/>
  <c r="J57" i="1"/>
  <c r="N57" i="1"/>
  <c r="M57" i="1"/>
  <c r="J56" i="1"/>
  <c r="N56" i="1"/>
  <c r="P55" i="1"/>
  <c r="P56" i="2"/>
  <c r="I58" i="2"/>
  <c r="I57" i="2"/>
  <c r="I58" i="4"/>
  <c r="I57" i="4"/>
  <c r="P54" i="5"/>
  <c r="P57" i="5" s="1"/>
  <c r="P55" i="5"/>
  <c r="P54" i="4"/>
  <c r="P55" i="4"/>
  <c r="P58" i="4" s="1"/>
  <c r="P54" i="2"/>
  <c r="P55" i="2"/>
  <c r="L57" i="1"/>
  <c r="L56" i="1"/>
  <c r="I57" i="1"/>
  <c r="I56" i="1"/>
  <c r="P53" i="1"/>
  <c r="P54" i="1"/>
  <c r="P56" i="1" l="1"/>
  <c r="P57" i="1"/>
  <c r="P58" i="5"/>
  <c r="P57" i="2"/>
  <c r="P57" i="4"/>
  <c r="P58" i="2"/>
</calcChain>
</file>

<file path=xl/sharedStrings.xml><?xml version="1.0" encoding="utf-8"?>
<sst xmlns="http://schemas.openxmlformats.org/spreadsheetml/2006/main" count="125" uniqueCount="41">
  <si>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</si>
  <si>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</si>
  <si>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</si>
  <si>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</si>
  <si>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</si>
  <si>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</si>
  <si>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</si>
  <si>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L.A. CARLOS DE JESUS MORTEO PEÑA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</si>
  <si>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</si>
  <si>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</si>
  <si>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</si>
  <si>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</si>
  <si>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</si>
  <si>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</si>
  <si>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</si>
  <si>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</si>
  <si>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</si>
  <si>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</si>
  <si>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</si>
  <si>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</si>
  <si>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</si>
  <si>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</si>
  <si>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</si>
  <si>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</si>
  <si>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</si>
  <si>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trabajo 2 opor</t>
  </si>
  <si>
    <t>Administracion Financiera 2</t>
  </si>
  <si>
    <t>605 A</t>
  </si>
  <si>
    <t>Feb-Jun  2025</t>
  </si>
  <si>
    <t>Ecommerce</t>
  </si>
  <si>
    <t>805 A</t>
  </si>
  <si>
    <t>Feb-jun 2025</t>
  </si>
  <si>
    <t xml:space="preserve">Matematicas Financieras </t>
  </si>
  <si>
    <t>405 A</t>
  </si>
  <si>
    <t>Feb-jun  2025</t>
  </si>
  <si>
    <t>405 B</t>
  </si>
  <si>
    <t>np</t>
  </si>
  <si>
    <t>50+20=70</t>
  </si>
  <si>
    <t>65+15=80</t>
  </si>
  <si>
    <t>55+15=70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</si>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</sst>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9" fontId="6" fillId="3" borderId="2" xfId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 vertical="top" shrinkToFit="1"/>
    </xf>
    <xf numFmtId="0" fontId="8" fillId="0" borderId="8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7" fillId="4" borderId="9" xfId="0" applyNumberFormat="1" applyFont="1" applyFill="1" applyBorder="1" applyAlignment="1">
      <alignment horizontal="center" vertical="top" shrinkToFit="1"/>
    </xf>
    <xf numFmtId="0" fontId="8" fillId="4" borderId="8" xfId="0" applyFont="1" applyFill="1" applyBorder="1" applyAlignment="1">
      <alignment horizontal="center" vertical="top" wrapText="1"/>
    </xf>
    <xf numFmtId="1" fontId="5" fillId="4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left"/>
    </xf>
    <xf numFmtId="1" fontId="5" fillId="4" borderId="4" xfId="0" applyNumberFormat="1" applyFont="1" applyFill="1" applyBorder="1" applyAlignment="1">
      <alignment horizontal="left"/>
    </xf>
    <xf numFmtId="1" fontId="5" fillId="4" borderId="5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1" fontId="5" fillId="4" borderId="10" xfId="0" applyNumberFormat="1" applyFont="1" applyFill="1" applyBorder="1" applyAlignment="1">
      <alignment horizontal="left"/>
    </xf>
    <xf numFmtId="0" fontId="0" fillId="4" borderId="10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5" fillId="0" borderId="10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Seguimiento%20del%20curso%20(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Seguimiento%20del%20curso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Seguimiento%20del%20curso%20(2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Seguimiento%20del%20curso%20(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221U0269</v>
          </cell>
          <cell r="C3" t="str">
            <v>AMBROS XOLO JOSE ANTONIO</v>
          </cell>
        </row>
        <row r="4">
          <cell r="A4">
            <v>2</v>
          </cell>
          <cell r="B4" t="str">
            <v>221U0275</v>
          </cell>
          <cell r="C4" t="str">
            <v>CAGAL TOTO SAYURI YATZIRY</v>
          </cell>
        </row>
        <row r="5">
          <cell r="A5">
            <v>3</v>
          </cell>
          <cell r="B5" t="str">
            <v>221U0276</v>
          </cell>
          <cell r="C5" t="str">
            <v>CARMONA SERVIN DANIELA JAZMIN</v>
          </cell>
        </row>
        <row r="6">
          <cell r="A6">
            <v>4</v>
          </cell>
          <cell r="B6" t="str">
            <v>211U0437</v>
          </cell>
          <cell r="C6" t="str">
            <v>CASTELLANOS CARMONA ANGEL ALONSO</v>
          </cell>
        </row>
        <row r="7">
          <cell r="A7">
            <v>5</v>
          </cell>
          <cell r="B7" t="str">
            <v>221U0283</v>
          </cell>
          <cell r="C7" t="str">
            <v>CRUZ CHONTAL MIRIAN GUADALUPE</v>
          </cell>
        </row>
        <row r="8">
          <cell r="A8">
            <v>6</v>
          </cell>
          <cell r="B8" t="str">
            <v>221U0285</v>
          </cell>
          <cell r="C8" t="str">
            <v>DEMENEGHI MIRANDA REGINA</v>
          </cell>
        </row>
        <row r="9">
          <cell r="A9">
            <v>7</v>
          </cell>
          <cell r="B9" t="str">
            <v>221U0287</v>
          </cell>
          <cell r="C9" t="str">
            <v>DOMINGUEZ CRUZ GAEL</v>
          </cell>
        </row>
        <row r="10">
          <cell r="A10">
            <v>8</v>
          </cell>
          <cell r="B10" t="str">
            <v>221U0642</v>
          </cell>
          <cell r="C10" t="str">
            <v>DOMINGUEZ PEÑA VANESSA</v>
          </cell>
        </row>
        <row r="11">
          <cell r="A11">
            <v>9</v>
          </cell>
          <cell r="B11" t="str">
            <v>221U0288</v>
          </cell>
          <cell r="C11" t="str">
            <v>ESCOBAR CHIPOL JOSE ARTURO</v>
          </cell>
        </row>
        <row r="12">
          <cell r="A12">
            <v>10</v>
          </cell>
          <cell r="B12" t="str">
            <v>221U0292</v>
          </cell>
          <cell r="C12" t="str">
            <v>GONZALEZ PUCHETA ALEXANDRA</v>
          </cell>
        </row>
        <row r="13">
          <cell r="A13">
            <v>11</v>
          </cell>
          <cell r="B13" t="str">
            <v>221U0294</v>
          </cell>
          <cell r="C13" t="str">
            <v>HERNANDEZ MARTINEZ FERNANDO</v>
          </cell>
        </row>
        <row r="14">
          <cell r="A14">
            <v>12</v>
          </cell>
          <cell r="B14" t="str">
            <v>211U0242</v>
          </cell>
          <cell r="C14" t="str">
            <v>IZQUIERDO CARRION RICARDO</v>
          </cell>
        </row>
        <row r="15">
          <cell r="A15">
            <v>13</v>
          </cell>
          <cell r="B15" t="str">
            <v>221U0299</v>
          </cell>
          <cell r="C15" t="str">
            <v>LUA GONZALEZ JORGE ALBERTO</v>
          </cell>
        </row>
        <row r="16">
          <cell r="A16">
            <v>14</v>
          </cell>
          <cell r="B16" t="str">
            <v>221U0301</v>
          </cell>
          <cell r="C16" t="str">
            <v>MALAGA CAMACHO YAZARETH DEL CARMEN</v>
          </cell>
        </row>
        <row r="17">
          <cell r="A17">
            <v>15</v>
          </cell>
          <cell r="B17" t="str">
            <v>221U0307</v>
          </cell>
          <cell r="C17" t="str">
            <v>MELCHI COTA CINTHIA YARELI</v>
          </cell>
        </row>
        <row r="18">
          <cell r="A18">
            <v>16</v>
          </cell>
          <cell r="B18" t="str">
            <v>221U0311</v>
          </cell>
          <cell r="C18" t="str">
            <v>MORALES ALFONSO ALMA GERALDINE</v>
          </cell>
        </row>
        <row r="19">
          <cell r="A19">
            <v>17</v>
          </cell>
          <cell r="B19" t="str">
            <v>221U0315</v>
          </cell>
          <cell r="C19" t="str">
            <v>ORTIZ RAMIREZ DIANA LIZZETH</v>
          </cell>
        </row>
        <row r="20">
          <cell r="A20">
            <v>18</v>
          </cell>
          <cell r="B20" t="str">
            <v>221U0323</v>
          </cell>
          <cell r="C20" t="str">
            <v>QUINO BUSTAMANTE VICTOR MANUEL</v>
          </cell>
        </row>
        <row r="21">
          <cell r="A21">
            <v>19</v>
          </cell>
          <cell r="B21" t="str">
            <v>221U0330</v>
          </cell>
          <cell r="C21" t="str">
            <v>SANCHEZ MIXTEGA MARTIN</v>
          </cell>
        </row>
        <row r="22">
          <cell r="A22">
            <v>20</v>
          </cell>
          <cell r="B22" t="str">
            <v>221U0339</v>
          </cell>
          <cell r="C22" t="str">
            <v>VELASCO COTA JORGE ALBERTO</v>
          </cell>
        </row>
        <row r="23">
          <cell r="A23">
            <v>21</v>
          </cell>
          <cell r="B23" t="str">
            <v>221U0342</v>
          </cell>
          <cell r="C23" t="str">
            <v>XALA GARCÍA RAYSA MONTSERRAT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211U0208</v>
          </cell>
          <cell r="C3" t="str">
            <v>AMBROS MALAGA DIANA AZUCENA</v>
          </cell>
        </row>
        <row r="4">
          <cell r="A4">
            <v>2</v>
          </cell>
          <cell r="B4" t="str">
            <v>211U0212</v>
          </cell>
          <cell r="C4" t="str">
            <v>BAXIN POLITO FATIMA ALEJANDRA</v>
          </cell>
        </row>
        <row r="5">
          <cell r="A5">
            <v>3</v>
          </cell>
          <cell r="B5" t="str">
            <v>211U0214</v>
          </cell>
          <cell r="C5" t="str">
            <v>BUSTAMANTE FISCAL ANAHI</v>
          </cell>
        </row>
        <row r="6">
          <cell r="A6">
            <v>4</v>
          </cell>
          <cell r="B6" t="str">
            <v>211U0215</v>
          </cell>
          <cell r="C6" t="str">
            <v>CABAÑAS VILLASANA JUAN MANUEL</v>
          </cell>
        </row>
        <row r="7">
          <cell r="A7">
            <v>5</v>
          </cell>
          <cell r="B7" t="str">
            <v>211U0217</v>
          </cell>
          <cell r="C7" t="str">
            <v>CAGAL XOLO GABRIELA</v>
          </cell>
        </row>
        <row r="8">
          <cell r="A8">
            <v>6</v>
          </cell>
          <cell r="B8" t="str">
            <v>211U0223</v>
          </cell>
          <cell r="C8" t="str">
            <v>CHIBAMBA IGNOT ESTRELLA</v>
          </cell>
        </row>
        <row r="9">
          <cell r="A9">
            <v>7</v>
          </cell>
          <cell r="B9" t="str">
            <v>211U0224</v>
          </cell>
          <cell r="C9" t="str">
            <v>CHIGUIL PUCHETA ANDREA LIZETH</v>
          </cell>
        </row>
        <row r="10">
          <cell r="A10">
            <v>8</v>
          </cell>
          <cell r="B10" t="str">
            <v>211U0225</v>
          </cell>
          <cell r="C10" t="str">
            <v>CHIPOL XALA JOSUE</v>
          </cell>
        </row>
        <row r="11">
          <cell r="A11">
            <v>9</v>
          </cell>
          <cell r="B11" t="str">
            <v>211U0226</v>
          </cell>
          <cell r="C11" t="str">
            <v>CHONTAL GARCIA DANIA YAZARET</v>
          </cell>
        </row>
        <row r="12">
          <cell r="A12">
            <v>10</v>
          </cell>
          <cell r="B12" t="str">
            <v>211U0647</v>
          </cell>
          <cell r="C12" t="str">
            <v>CRUZ CONTRERAS DALLIANS</v>
          </cell>
        </row>
        <row r="13">
          <cell r="A13">
            <v>11</v>
          </cell>
          <cell r="B13" t="str">
            <v>211U0234</v>
          </cell>
          <cell r="C13" t="str">
            <v>FISCAL CATEMAXCA ISAEL</v>
          </cell>
        </row>
        <row r="14">
          <cell r="A14">
            <v>12</v>
          </cell>
          <cell r="B14" t="str">
            <v>211U0618</v>
          </cell>
          <cell r="C14" t="str">
            <v>HERNANDEZ ABSALON ADRIANA</v>
          </cell>
        </row>
        <row r="15">
          <cell r="A15">
            <v>13</v>
          </cell>
          <cell r="B15" t="str">
            <v>211U0615</v>
          </cell>
          <cell r="C15" t="str">
            <v>IXBA CHONTAL PERLA DEL CARMEN</v>
          </cell>
        </row>
        <row r="16">
          <cell r="A16">
            <v>14</v>
          </cell>
          <cell r="B16" t="str">
            <v>211U0243</v>
          </cell>
          <cell r="C16" t="str">
            <v>LAZARO MARTINEZ HERIBERTO CARLOS</v>
          </cell>
        </row>
        <row r="17">
          <cell r="A17">
            <v>15</v>
          </cell>
          <cell r="B17" t="str">
            <v>211U0249</v>
          </cell>
          <cell r="C17" t="str">
            <v>MARTINEZ MARTINEZ VICTOR HUGO</v>
          </cell>
        </row>
        <row r="18">
          <cell r="A18">
            <v>16</v>
          </cell>
          <cell r="B18" t="str">
            <v>211U0252</v>
          </cell>
          <cell r="C18" t="str">
            <v>MORALES HERNANDEZ ZAZIL-HA ZILVANI</v>
          </cell>
        </row>
        <row r="19">
          <cell r="A19">
            <v>17</v>
          </cell>
          <cell r="B19" t="str">
            <v>211U0254</v>
          </cell>
          <cell r="C19" t="str">
            <v>OLEA CATEMAXCA KENIA SARAI</v>
          </cell>
        </row>
        <row r="20">
          <cell r="A20">
            <v>18</v>
          </cell>
          <cell r="B20" t="str">
            <v>211U0256</v>
          </cell>
          <cell r="C20" t="str">
            <v>OSORIO IXTEPAN MARCOS</v>
          </cell>
        </row>
        <row r="21">
          <cell r="A21">
            <v>19</v>
          </cell>
          <cell r="B21" t="str">
            <v>211U0260</v>
          </cell>
          <cell r="C21" t="str">
            <v>PEREZ ESCRIBANO LAISA CONCEPCION</v>
          </cell>
        </row>
        <row r="22">
          <cell r="A22">
            <v>20</v>
          </cell>
          <cell r="B22" t="str">
            <v>211U0262</v>
          </cell>
          <cell r="C22" t="str">
            <v>POLITO BARRAGAN ERICK</v>
          </cell>
        </row>
        <row r="23">
          <cell r="A23">
            <v>21</v>
          </cell>
          <cell r="B23" t="str">
            <v>211U0265</v>
          </cell>
          <cell r="C23" t="str">
            <v>PRETELIN FONSECA MARIA JOSE</v>
          </cell>
        </row>
        <row r="24">
          <cell r="A24">
            <v>22</v>
          </cell>
          <cell r="B24" t="str">
            <v>211U0270</v>
          </cell>
          <cell r="C24" t="str">
            <v>REYES SOSME ALEX</v>
          </cell>
        </row>
        <row r="25">
          <cell r="A25">
            <v>23</v>
          </cell>
          <cell r="B25" t="str">
            <v>211U0272</v>
          </cell>
          <cell r="C25" t="str">
            <v>RODRIGUEZ MARCIAL HEIDI ANGELICA</v>
          </cell>
        </row>
        <row r="26">
          <cell r="A26">
            <v>24</v>
          </cell>
          <cell r="B26" t="str">
            <v>211U0273</v>
          </cell>
          <cell r="C26" t="str">
            <v>SAINZ CHIGUIL ALEJANDRA</v>
          </cell>
        </row>
        <row r="27">
          <cell r="A27">
            <v>25</v>
          </cell>
          <cell r="B27" t="str">
            <v>211U0279</v>
          </cell>
          <cell r="C27" t="str">
            <v>TEPOX CHAPOL ROSA YASMIN</v>
          </cell>
        </row>
        <row r="28">
          <cell r="A28">
            <v>26</v>
          </cell>
          <cell r="B28" t="str">
            <v>211U0284</v>
          </cell>
          <cell r="C28" t="str">
            <v>VAZQUEZ CORDERO CARLOS YAVHET</v>
          </cell>
        </row>
        <row r="29">
          <cell r="A29">
            <v>27</v>
          </cell>
          <cell r="B29" t="str">
            <v>211U0614</v>
          </cell>
          <cell r="C29" t="str">
            <v>VELASCO CONTRERAS GUSTAVO</v>
          </cell>
        </row>
        <row r="30">
          <cell r="A30">
            <v>28</v>
          </cell>
          <cell r="B30" t="str">
            <v>211U0286</v>
          </cell>
          <cell r="C30" t="str">
            <v>VERGARA POLITO MARIA MAGDALENA</v>
          </cell>
        </row>
        <row r="31">
          <cell r="A31">
            <v>29</v>
          </cell>
          <cell r="B31" t="str">
            <v>211U0289</v>
          </cell>
          <cell r="C31" t="str">
            <v>XOLO TORNADO LIZBETH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231U0188</v>
          </cell>
          <cell r="C3" t="str">
            <v>CHAGALA FISCAL MIGUEL ANGEL</v>
          </cell>
        </row>
        <row r="4">
          <cell r="A4">
            <v>2</v>
          </cell>
          <cell r="B4" t="str">
            <v>231U0189</v>
          </cell>
          <cell r="C4" t="str">
            <v>CHAPOL MARTINEZ KARLA MONSERRAT</v>
          </cell>
        </row>
        <row r="5">
          <cell r="A5">
            <v>3</v>
          </cell>
          <cell r="B5" t="str">
            <v>231U0191</v>
          </cell>
          <cell r="C5" t="str">
            <v>COBAXIN XOLO YANET</v>
          </cell>
        </row>
        <row r="6">
          <cell r="A6">
            <v>4</v>
          </cell>
          <cell r="B6" t="str">
            <v>231U0192</v>
          </cell>
          <cell r="C6" t="str">
            <v>COBIX OSORIO CARLOS AUGUSTO</v>
          </cell>
        </row>
        <row r="7">
          <cell r="A7">
            <v>5</v>
          </cell>
          <cell r="B7" t="str">
            <v>231U0197</v>
          </cell>
          <cell r="C7" t="str">
            <v>DOMINGUEZ MORALES XIMENA</v>
          </cell>
        </row>
        <row r="8">
          <cell r="A8">
            <v>6</v>
          </cell>
          <cell r="B8" t="str">
            <v>231U0201</v>
          </cell>
          <cell r="C8" t="str">
            <v>GARCIA CANELA FRANCISCO</v>
          </cell>
        </row>
        <row r="9">
          <cell r="A9">
            <v>7</v>
          </cell>
          <cell r="B9" t="str">
            <v>231U0208</v>
          </cell>
          <cell r="C9" t="str">
            <v>MARCIAL GARCIA ALAN ANTONIO</v>
          </cell>
        </row>
        <row r="10">
          <cell r="A10">
            <v>8</v>
          </cell>
          <cell r="B10" t="str">
            <v>231U0213</v>
          </cell>
          <cell r="C10" t="str">
            <v>MORALES CANO AISHA SHECCID</v>
          </cell>
        </row>
        <row r="11">
          <cell r="A11">
            <v>9</v>
          </cell>
          <cell r="B11" t="str">
            <v>221U0313</v>
          </cell>
          <cell r="C11" t="str">
            <v>MORALES HERNANDEZ SAMUEL</v>
          </cell>
        </row>
        <row r="12">
          <cell r="A12">
            <v>10</v>
          </cell>
          <cell r="B12" t="str">
            <v>231U0216</v>
          </cell>
          <cell r="C12" t="str">
            <v>MORTERA ELIAS ALEXANDER</v>
          </cell>
        </row>
        <row r="13">
          <cell r="A13">
            <v>11</v>
          </cell>
          <cell r="B13" t="str">
            <v>231U0237</v>
          </cell>
          <cell r="C13" t="str">
            <v>ORGANISTA VILLASECA SIGRID SUZETTE</v>
          </cell>
        </row>
        <row r="14">
          <cell r="A14">
            <v>12</v>
          </cell>
          <cell r="B14" t="str">
            <v>231U0223</v>
          </cell>
          <cell r="C14" t="str">
            <v>PUCHETA VILLALOBOS JOSE MANUEL</v>
          </cell>
        </row>
        <row r="15">
          <cell r="A15">
            <v>13</v>
          </cell>
          <cell r="B15" t="str">
            <v>231U0224</v>
          </cell>
          <cell r="C15" t="str">
            <v>QUEZADA CHACHA CARLOS RAYMUNDO</v>
          </cell>
        </row>
        <row r="16">
          <cell r="A16">
            <v>14</v>
          </cell>
          <cell r="B16" t="str">
            <v>231U0228</v>
          </cell>
          <cell r="C16" t="str">
            <v>ROVIRA MACARIO EDUARDO</v>
          </cell>
        </row>
        <row r="17">
          <cell r="A17">
            <v>15</v>
          </cell>
          <cell r="B17" t="str">
            <v>231U0232</v>
          </cell>
          <cell r="C17" t="str">
            <v>TEPOX CHAPOL CARLOS</v>
          </cell>
        </row>
        <row r="18">
          <cell r="A18">
            <v>16</v>
          </cell>
          <cell r="B18" t="str">
            <v>231U0234</v>
          </cell>
          <cell r="C18" t="str">
            <v>VILLAFUERTE CHONTAL YOSHUA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>
            <v>1</v>
          </cell>
          <cell r="B3" t="str">
            <v>231U0181</v>
          </cell>
          <cell r="C3" t="str">
            <v>AGUIRRE LINDO JOSSELYN ESBEYDI</v>
          </cell>
        </row>
        <row r="4">
          <cell r="A4">
            <v>2</v>
          </cell>
          <cell r="B4" t="str">
            <v>231U0182</v>
          </cell>
          <cell r="C4" t="str">
            <v>ARANDA MALAGA KARLA</v>
          </cell>
        </row>
        <row r="5">
          <cell r="A5">
            <v>3</v>
          </cell>
          <cell r="B5" t="str">
            <v>231U0184</v>
          </cell>
          <cell r="C5" t="str">
            <v>BELLI VELASCO JASMIN</v>
          </cell>
        </row>
        <row r="6">
          <cell r="A6">
            <v>4</v>
          </cell>
          <cell r="B6" t="str">
            <v>231U0185</v>
          </cell>
          <cell r="C6" t="str">
            <v>BUSTAMANTE REYES ARIANA YACSURIT</v>
          </cell>
        </row>
        <row r="7">
          <cell r="A7">
            <v>5</v>
          </cell>
          <cell r="B7" t="str">
            <v>231U0614</v>
          </cell>
          <cell r="C7" t="str">
            <v>CAIXBA VILLEGAS MERCEDES</v>
          </cell>
        </row>
        <row r="8">
          <cell r="A8">
            <v>6</v>
          </cell>
          <cell r="B8" t="str">
            <v>231U0613</v>
          </cell>
          <cell r="C8" t="str">
            <v>CAMPECHANO TOGA LESLY DENIS</v>
          </cell>
        </row>
        <row r="9">
          <cell r="A9">
            <v>7</v>
          </cell>
          <cell r="B9" t="str">
            <v>231U0627</v>
          </cell>
          <cell r="C9" t="str">
            <v>CAMPOS CATEMAXCA MARCO ANTONIO</v>
          </cell>
        </row>
        <row r="10">
          <cell r="A10">
            <v>8</v>
          </cell>
          <cell r="B10" t="str">
            <v>231U0193</v>
          </cell>
          <cell r="C10" t="str">
            <v>COBIX RUIZ CARLOS IGNACIO</v>
          </cell>
        </row>
        <row r="11">
          <cell r="A11">
            <v>9</v>
          </cell>
          <cell r="B11" t="str">
            <v>231U0196</v>
          </cell>
          <cell r="C11" t="str">
            <v>CRUZ LAZARO MISAEL</v>
          </cell>
        </row>
        <row r="12">
          <cell r="A12">
            <v>10</v>
          </cell>
          <cell r="B12" t="str">
            <v>231U0199</v>
          </cell>
          <cell r="C12" t="str">
            <v>ESCRIBANO ATAXCA FAUSTO ADAN</v>
          </cell>
        </row>
        <row r="13">
          <cell r="A13">
            <v>11</v>
          </cell>
          <cell r="B13" t="str">
            <v>231U0203</v>
          </cell>
          <cell r="C13" t="str">
            <v>IXTEPAN BELLI CARLOS DANIEL</v>
          </cell>
        </row>
        <row r="14">
          <cell r="A14">
            <v>12</v>
          </cell>
          <cell r="B14" t="str">
            <v>231U0589</v>
          </cell>
          <cell r="C14" t="str">
            <v>LANDA MENDOZA BRITZY DAYLIN</v>
          </cell>
        </row>
        <row r="15">
          <cell r="A15">
            <v>13</v>
          </cell>
          <cell r="B15" t="str">
            <v>231U0206</v>
          </cell>
          <cell r="C15" t="str">
            <v>LOPEZ FELIPE SANDRA PAOLA</v>
          </cell>
        </row>
        <row r="16">
          <cell r="A16">
            <v>14</v>
          </cell>
          <cell r="B16" t="str">
            <v>231U0694</v>
          </cell>
          <cell r="C16" t="str">
            <v>MACHUCHO MIL LUIS DAVID</v>
          </cell>
        </row>
        <row r="17">
          <cell r="A17">
            <v>15</v>
          </cell>
          <cell r="B17" t="str">
            <v>231U0652</v>
          </cell>
          <cell r="C17" t="str">
            <v>MALAGA GALEANA ANA ELIZABETH</v>
          </cell>
        </row>
        <row r="18">
          <cell r="A18">
            <v>16</v>
          </cell>
          <cell r="B18" t="str">
            <v>231U0207</v>
          </cell>
          <cell r="C18" t="str">
            <v>MARCIAL ARRES ALYN GUADALUPE</v>
          </cell>
        </row>
        <row r="19">
          <cell r="A19">
            <v>17</v>
          </cell>
          <cell r="B19" t="str">
            <v>231U0214</v>
          </cell>
          <cell r="C19" t="str">
            <v>MORENO AGUILAR MARIA FERNANDA</v>
          </cell>
        </row>
        <row r="20">
          <cell r="A20">
            <v>18</v>
          </cell>
          <cell r="B20" t="str">
            <v>231U0220</v>
          </cell>
          <cell r="C20" t="str">
            <v>POLITO BUSTAMANTE JASMIN</v>
          </cell>
        </row>
        <row r="21">
          <cell r="A21">
            <v>19</v>
          </cell>
          <cell r="B21" t="str">
            <v>231U0226</v>
          </cell>
          <cell r="C21" t="str">
            <v>REYES TORNADO JUAN FERNANDO</v>
          </cell>
        </row>
        <row r="22">
          <cell r="A22">
            <v>20</v>
          </cell>
          <cell r="B22" t="str">
            <v>231U0698</v>
          </cell>
          <cell r="C22" t="str">
            <v>TOTO TOTO JANNETH DEL ROSARIO</v>
          </cell>
        </row>
        <row r="23">
          <cell r="A23">
            <v>21</v>
          </cell>
          <cell r="B23" t="str">
            <v>231U0233</v>
          </cell>
          <cell r="C23" t="str">
            <v>VICENTE ALVARADO JUAN CARLOS</v>
          </cell>
        </row>
        <row r="24">
          <cell r="A24">
            <v>22</v>
          </cell>
          <cell r="B24" t="str">
            <v>231U0235</v>
          </cell>
          <cell r="C24" t="str">
            <v>XOLO ANTELE LOURDES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"/>
  <sheetViews>
    <sheetView tabSelected="1" topLeftCell="A19" zoomScaleNormal="100" workbookViewId="0">
      <selection activeCell="K30" sqref="K30"/>
    </sheetView>
  </sheetViews>
  <sheetFormatPr baseColWidth="10" defaultRowHeight="15" x14ac:dyDescent="0.25"/>
  <cols>
    <col min="1" max="1" width="7.42578125" customWidth="1"/>
    <col min="6" max="6" width="11.140625" customWidth="1"/>
    <col min="7" max="7" width="11.28515625" hidden="1" customWidth="1"/>
    <col min="8" max="8" width="17" hidden="1" customWidth="1"/>
  </cols>
  <sheetData>
    <row r="2" spans="1:16" ht="15.75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</row>
    <row r="3" spans="1:16" x14ac:dyDescent="0.25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2"/>
    </row>
    <row r="4" spans="1:16" x14ac:dyDescent="0.25">
      <c r="B4" t="s">
        <v>2</v>
      </c>
      <c r="C4" s="47" t="s">
        <v>26</v>
      </c>
      <c r="D4" s="47"/>
      <c r="E4" s="47"/>
      <c r="F4" s="47"/>
      <c r="H4" t="s">
        <v>3</v>
      </c>
      <c r="I4" s="43" t="s">
        <v>27</v>
      </c>
      <c r="J4" s="43"/>
      <c r="L4" t="s">
        <v>4</v>
      </c>
      <c r="M4" s="48">
        <v>45812</v>
      </c>
      <c r="N4" s="48"/>
    </row>
    <row r="5" spans="1:16" x14ac:dyDescent="0.25">
      <c r="C5" s="3"/>
      <c r="D5" s="3"/>
      <c r="E5" s="3"/>
      <c r="F5" s="3"/>
    </row>
    <row r="6" spans="1:16" x14ac:dyDescent="0.25">
      <c r="B6" t="s">
        <v>5</v>
      </c>
      <c r="C6" s="43" t="s">
        <v>28</v>
      </c>
      <c r="D6" s="43"/>
      <c r="E6" s="43"/>
      <c r="F6" s="43"/>
      <c r="H6" s="28" t="s">
        <v>6</v>
      </c>
      <c r="I6" s="28"/>
      <c r="J6" s="44" t="s">
        <v>7</v>
      </c>
      <c r="K6" s="44"/>
      <c r="L6" s="44"/>
      <c r="M6" s="44"/>
      <c r="N6" s="44"/>
      <c r="O6" s="44"/>
    </row>
    <row r="8" spans="1:16" x14ac:dyDescent="0.25">
      <c r="A8" s="4" t="s">
        <v>8</v>
      </c>
      <c r="B8" s="4" t="s">
        <v>9</v>
      </c>
      <c r="C8" s="42" t="s">
        <v>10</v>
      </c>
      <c r="D8" s="42"/>
      <c r="E8" s="42"/>
      <c r="F8" s="42"/>
      <c r="G8" s="42"/>
      <c r="H8" s="42"/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6" t="s">
        <v>18</v>
      </c>
    </row>
    <row r="9" spans="1:16" ht="15.75" x14ac:dyDescent="0.25">
      <c r="A9" s="25">
        <f>[1]sheet1!A3</f>
        <v>1</v>
      </c>
      <c r="B9" s="25" t="str">
        <f>[1]sheet1!B3</f>
        <v>221U0269</v>
      </c>
      <c r="C9" s="38" t="str">
        <f>[1]sheet1!C3</f>
        <v>AMBROS XOLO JOSE ANTONIO</v>
      </c>
      <c r="D9" s="39"/>
      <c r="E9" s="39"/>
      <c r="F9" s="39"/>
      <c r="G9" s="39"/>
      <c r="H9" s="40"/>
      <c r="I9" s="17">
        <v>100</v>
      </c>
      <c r="J9" s="21">
        <v>80</v>
      </c>
      <c r="K9" s="21">
        <v>80</v>
      </c>
      <c r="L9" s="21"/>
      <c r="M9" s="21"/>
      <c r="N9" s="22"/>
      <c r="O9" s="22"/>
      <c r="P9" s="8">
        <f t="shared" ref="P9:P52" si="0">SUM(I9:O9)/7</f>
        <v>37.142857142857146</v>
      </c>
    </row>
    <row r="10" spans="1:16" ht="15.75" x14ac:dyDescent="0.25">
      <c r="A10" s="25">
        <f>[1]sheet1!A4</f>
        <v>2</v>
      </c>
      <c r="B10" s="25" t="str">
        <f>[1]sheet1!B4</f>
        <v>221U0275</v>
      </c>
      <c r="C10" s="38" t="str">
        <f>[1]sheet1!C4</f>
        <v>CAGAL TOTO SAYURI YATZIRY</v>
      </c>
      <c r="D10" s="39"/>
      <c r="E10" s="39"/>
      <c r="F10" s="39"/>
      <c r="G10" s="39"/>
      <c r="H10" s="40"/>
      <c r="I10" s="17">
        <v>45</v>
      </c>
      <c r="J10" s="21">
        <v>80</v>
      </c>
      <c r="K10" s="21">
        <v>90</v>
      </c>
      <c r="L10" s="21"/>
      <c r="M10" s="21"/>
      <c r="N10" s="22"/>
      <c r="O10" s="22"/>
      <c r="P10" s="8">
        <f t="shared" si="0"/>
        <v>30.714285714285715</v>
      </c>
    </row>
    <row r="11" spans="1:16" ht="15.75" x14ac:dyDescent="0.25">
      <c r="A11" s="25">
        <f>[1]sheet1!A5</f>
        <v>3</v>
      </c>
      <c r="B11" s="25" t="str">
        <f>[1]sheet1!B5</f>
        <v>221U0276</v>
      </c>
      <c r="C11" s="38" t="str">
        <f>[1]sheet1!C5</f>
        <v>CARMONA SERVIN DANIELA JAZMIN</v>
      </c>
      <c r="D11" s="39"/>
      <c r="E11" s="39"/>
      <c r="F11" s="39"/>
      <c r="G11" s="39"/>
      <c r="H11" s="40"/>
      <c r="I11" s="17">
        <v>90</v>
      </c>
      <c r="J11" s="21">
        <v>80</v>
      </c>
      <c r="K11" s="21">
        <v>80</v>
      </c>
      <c r="L11" s="21"/>
      <c r="M11" s="21"/>
      <c r="N11" s="22"/>
      <c r="O11" s="22"/>
      <c r="P11" s="8">
        <f t="shared" si="0"/>
        <v>35.714285714285715</v>
      </c>
    </row>
    <row r="12" spans="1:16" ht="15.75" x14ac:dyDescent="0.25">
      <c r="A12" s="25">
        <f>[1]sheet1!A6</f>
        <v>4</v>
      </c>
      <c r="B12" s="25" t="str">
        <f>[1]sheet1!B6</f>
        <v>211U0437</v>
      </c>
      <c r="C12" s="38" t="str">
        <f>[1]sheet1!C6</f>
        <v>CASTELLANOS CARMONA ANGEL ALONSO</v>
      </c>
      <c r="D12" s="39"/>
      <c r="E12" s="39"/>
      <c r="F12" s="39"/>
      <c r="G12" s="39"/>
      <c r="H12" s="40"/>
      <c r="I12" s="17">
        <v>45</v>
      </c>
      <c r="J12" s="21">
        <v>80</v>
      </c>
      <c r="K12" s="21">
        <v>90</v>
      </c>
      <c r="L12" s="21"/>
      <c r="M12" s="21"/>
      <c r="N12" s="5"/>
      <c r="O12" s="5"/>
      <c r="P12" s="8">
        <f t="shared" si="0"/>
        <v>30.714285714285715</v>
      </c>
    </row>
    <row r="13" spans="1:16" ht="15.75" x14ac:dyDescent="0.25">
      <c r="A13" s="25">
        <f>[1]sheet1!A7</f>
        <v>5</v>
      </c>
      <c r="B13" s="25" t="str">
        <f>[1]sheet1!B7</f>
        <v>221U0283</v>
      </c>
      <c r="C13" s="38" t="str">
        <f>[1]sheet1!C7</f>
        <v>CRUZ CHONTAL MIRIAN GUADALUPE</v>
      </c>
      <c r="D13" s="39"/>
      <c r="E13" s="39"/>
      <c r="F13" s="39"/>
      <c r="G13" s="39"/>
      <c r="H13" s="40"/>
      <c r="I13" s="17">
        <v>70</v>
      </c>
      <c r="J13" s="21">
        <v>80</v>
      </c>
      <c r="K13" s="21">
        <v>90</v>
      </c>
      <c r="L13" s="21"/>
      <c r="M13" s="21"/>
      <c r="N13" s="5"/>
      <c r="O13" s="5"/>
      <c r="P13" s="8">
        <f t="shared" si="0"/>
        <v>34.285714285714285</v>
      </c>
    </row>
    <row r="14" spans="1:16" ht="15.75" x14ac:dyDescent="0.25">
      <c r="A14" s="25">
        <f>[1]sheet1!A8</f>
        <v>6</v>
      </c>
      <c r="B14" s="25" t="str">
        <f>[1]sheet1!B8</f>
        <v>221U0285</v>
      </c>
      <c r="C14" s="38" t="str">
        <f>[1]sheet1!C8</f>
        <v>DEMENEGHI MIRANDA REGINA</v>
      </c>
      <c r="D14" s="39"/>
      <c r="E14" s="39"/>
      <c r="F14" s="39"/>
      <c r="G14" s="39"/>
      <c r="H14" s="40"/>
      <c r="I14" s="17" t="s">
        <v>36</v>
      </c>
      <c r="J14" s="21">
        <v>80</v>
      </c>
      <c r="K14" s="21">
        <v>90</v>
      </c>
      <c r="L14" s="21"/>
      <c r="M14" s="21"/>
      <c r="N14" s="5"/>
      <c r="O14" s="5"/>
      <c r="P14" s="8">
        <f t="shared" si="0"/>
        <v>24.285714285714285</v>
      </c>
    </row>
    <row r="15" spans="1:16" ht="15.75" x14ac:dyDescent="0.25">
      <c r="A15" s="25">
        <f>[1]sheet1!A9</f>
        <v>7</v>
      </c>
      <c r="B15" s="25" t="str">
        <f>[1]sheet1!B9</f>
        <v>221U0287</v>
      </c>
      <c r="C15" s="38" t="str">
        <f>[1]sheet1!C9</f>
        <v>DOMINGUEZ CRUZ GAEL</v>
      </c>
      <c r="D15" s="39"/>
      <c r="E15" s="39"/>
      <c r="F15" s="39"/>
      <c r="G15" s="39"/>
      <c r="H15" s="40"/>
      <c r="I15" s="17">
        <v>100</v>
      </c>
      <c r="J15" s="21">
        <v>80</v>
      </c>
      <c r="K15" s="21">
        <v>100</v>
      </c>
      <c r="L15" s="21"/>
      <c r="M15" s="21"/>
      <c r="N15" s="5"/>
      <c r="O15" s="5"/>
      <c r="P15" s="8">
        <f t="shared" si="0"/>
        <v>40</v>
      </c>
    </row>
    <row r="16" spans="1:16" ht="15.75" x14ac:dyDescent="0.25">
      <c r="A16" s="25">
        <f>[1]sheet1!A10</f>
        <v>8</v>
      </c>
      <c r="B16" s="25" t="str">
        <f>[1]sheet1!B10</f>
        <v>221U0642</v>
      </c>
      <c r="C16" s="38" t="str">
        <f>[1]sheet1!C10</f>
        <v>DOMINGUEZ PEÑA VANESSA</v>
      </c>
      <c r="D16" s="39"/>
      <c r="E16" s="39"/>
      <c r="F16" s="39"/>
      <c r="G16" s="39"/>
      <c r="H16" s="40"/>
      <c r="I16" s="17" t="s">
        <v>37</v>
      </c>
      <c r="J16" s="21">
        <v>80</v>
      </c>
      <c r="K16" s="21">
        <v>90</v>
      </c>
      <c r="L16" s="21"/>
      <c r="M16" s="21"/>
      <c r="N16" s="5"/>
      <c r="O16" s="5"/>
      <c r="P16" s="8">
        <f t="shared" si="0"/>
        <v>24.285714285714285</v>
      </c>
    </row>
    <row r="17" spans="1:16" ht="15.75" x14ac:dyDescent="0.25">
      <c r="A17" s="25">
        <f>[1]sheet1!A11</f>
        <v>9</v>
      </c>
      <c r="B17" s="25" t="str">
        <f>[1]sheet1!B11</f>
        <v>221U0288</v>
      </c>
      <c r="C17" s="38" t="str">
        <f>[1]sheet1!C11</f>
        <v>ESCOBAR CHIPOL JOSE ARTURO</v>
      </c>
      <c r="D17" s="39"/>
      <c r="E17" s="39"/>
      <c r="F17" s="39"/>
      <c r="G17" s="39"/>
      <c r="H17" s="40"/>
      <c r="I17" s="17" t="s">
        <v>38</v>
      </c>
      <c r="J17" s="21">
        <v>80</v>
      </c>
      <c r="K17" s="21">
        <v>90</v>
      </c>
      <c r="L17" s="21"/>
      <c r="M17" s="21"/>
      <c r="N17" s="5"/>
      <c r="O17" s="5"/>
      <c r="P17" s="8">
        <f t="shared" si="0"/>
        <v>24.285714285714285</v>
      </c>
    </row>
    <row r="18" spans="1:16" ht="15.75" x14ac:dyDescent="0.25">
      <c r="A18" s="25">
        <f>[1]sheet1!A12</f>
        <v>10</v>
      </c>
      <c r="B18" s="25" t="str">
        <f>[1]sheet1!B12</f>
        <v>221U0292</v>
      </c>
      <c r="C18" s="38" t="str">
        <f>[1]sheet1!C12</f>
        <v>GONZALEZ PUCHETA ALEXANDRA</v>
      </c>
      <c r="D18" s="39"/>
      <c r="E18" s="39"/>
      <c r="F18" s="39"/>
      <c r="G18" s="39"/>
      <c r="H18" s="40"/>
      <c r="I18" s="17" t="s">
        <v>38</v>
      </c>
      <c r="J18" s="21">
        <v>80</v>
      </c>
      <c r="K18" s="21">
        <v>90</v>
      </c>
      <c r="L18" s="21"/>
      <c r="M18" s="21"/>
      <c r="N18" s="5"/>
      <c r="O18" s="5"/>
      <c r="P18" s="8">
        <f t="shared" si="0"/>
        <v>24.285714285714285</v>
      </c>
    </row>
    <row r="19" spans="1:16" ht="15.75" x14ac:dyDescent="0.25">
      <c r="A19" s="25">
        <f>[1]sheet1!A13</f>
        <v>11</v>
      </c>
      <c r="B19" s="25" t="str">
        <f>[1]sheet1!B13</f>
        <v>221U0294</v>
      </c>
      <c r="C19" s="38" t="str">
        <f>[1]sheet1!C13</f>
        <v>HERNANDEZ MARTINEZ FERNANDO</v>
      </c>
      <c r="D19" s="39"/>
      <c r="E19" s="39"/>
      <c r="F19" s="39"/>
      <c r="G19" s="39"/>
      <c r="H19" s="40"/>
      <c r="I19" s="17" t="s">
        <v>39</v>
      </c>
      <c r="J19" s="21">
        <v>80</v>
      </c>
      <c r="K19" s="21">
        <v>90</v>
      </c>
      <c r="L19" s="21"/>
      <c r="M19" s="21"/>
      <c r="N19" s="5"/>
      <c r="O19" s="5"/>
      <c r="P19" s="8">
        <f t="shared" si="0"/>
        <v>24.285714285714285</v>
      </c>
    </row>
    <row r="20" spans="1:16" ht="15.75" x14ac:dyDescent="0.25">
      <c r="A20" s="25">
        <f>[1]sheet1!A14</f>
        <v>12</v>
      </c>
      <c r="B20" s="25" t="str">
        <f>[1]sheet1!B14</f>
        <v>211U0242</v>
      </c>
      <c r="C20" s="38" t="str">
        <f>[1]sheet1!C14</f>
        <v>IZQUIERDO CARRION RICARDO</v>
      </c>
      <c r="D20" s="39"/>
      <c r="E20" s="39"/>
      <c r="F20" s="39"/>
      <c r="G20" s="39"/>
      <c r="H20" s="40"/>
      <c r="I20" s="17" t="s">
        <v>36</v>
      </c>
      <c r="J20" s="21">
        <v>80</v>
      </c>
      <c r="K20" s="21">
        <v>90</v>
      </c>
      <c r="L20" s="21"/>
      <c r="M20" s="21"/>
      <c r="N20" s="5"/>
      <c r="O20" s="5"/>
      <c r="P20" s="8">
        <f t="shared" si="0"/>
        <v>24.285714285714285</v>
      </c>
    </row>
    <row r="21" spans="1:16" ht="15.75" x14ac:dyDescent="0.25">
      <c r="A21" s="25">
        <f>[1]sheet1!A15</f>
        <v>13</v>
      </c>
      <c r="B21" s="25" t="str">
        <f>[1]sheet1!B15</f>
        <v>221U0299</v>
      </c>
      <c r="C21" s="38" t="str">
        <f>[1]sheet1!C15</f>
        <v>LUA GONZALEZ JORGE ALBERTO</v>
      </c>
      <c r="D21" s="39"/>
      <c r="E21" s="39"/>
      <c r="F21" s="39"/>
      <c r="G21" s="39"/>
      <c r="H21" s="40"/>
      <c r="I21" s="17">
        <v>45</v>
      </c>
      <c r="J21" s="21">
        <v>70</v>
      </c>
      <c r="K21" s="21">
        <v>90</v>
      </c>
      <c r="L21" s="21"/>
      <c r="M21" s="21"/>
      <c r="N21" s="5"/>
      <c r="O21" s="5"/>
      <c r="P21" s="8">
        <f t="shared" si="0"/>
        <v>29.285714285714285</v>
      </c>
    </row>
    <row r="22" spans="1:16" ht="15.75" x14ac:dyDescent="0.25">
      <c r="A22" s="25">
        <f>[1]sheet1!A16</f>
        <v>14</v>
      </c>
      <c r="B22" s="25" t="str">
        <f>[1]sheet1!B16</f>
        <v>221U0301</v>
      </c>
      <c r="C22" s="38" t="str">
        <f>[1]sheet1!C16</f>
        <v>MALAGA CAMACHO YAZARETH DEL CARMEN</v>
      </c>
      <c r="D22" s="39"/>
      <c r="E22" s="39"/>
      <c r="F22" s="39"/>
      <c r="G22" s="39"/>
      <c r="H22" s="40"/>
      <c r="I22" s="17">
        <v>80</v>
      </c>
      <c r="J22" s="21">
        <v>50</v>
      </c>
      <c r="K22" s="21">
        <v>90</v>
      </c>
      <c r="L22" s="21"/>
      <c r="M22" s="21"/>
      <c r="N22" s="5"/>
      <c r="O22" s="5"/>
      <c r="P22" s="8">
        <f t="shared" si="0"/>
        <v>31.428571428571427</v>
      </c>
    </row>
    <row r="23" spans="1:16" ht="15.75" x14ac:dyDescent="0.25">
      <c r="A23" s="25">
        <f>[1]sheet1!A17</f>
        <v>15</v>
      </c>
      <c r="B23" s="25" t="str">
        <f>[1]sheet1!B17</f>
        <v>221U0307</v>
      </c>
      <c r="C23" s="38" t="str">
        <f>[1]sheet1!C17</f>
        <v>MELCHI COTA CINTHIA YARELI</v>
      </c>
      <c r="D23" s="39"/>
      <c r="E23" s="39"/>
      <c r="F23" s="39"/>
      <c r="G23" s="39"/>
      <c r="H23" s="40"/>
      <c r="I23" s="17">
        <v>87</v>
      </c>
      <c r="J23" s="21">
        <v>80</v>
      </c>
      <c r="K23" s="21">
        <v>90</v>
      </c>
      <c r="L23" s="21"/>
      <c r="M23" s="21"/>
      <c r="N23" s="5"/>
      <c r="O23" s="5"/>
      <c r="P23" s="8">
        <f t="shared" si="0"/>
        <v>36.714285714285715</v>
      </c>
    </row>
    <row r="24" spans="1:16" ht="15.75" x14ac:dyDescent="0.25">
      <c r="A24" s="25">
        <f>[1]sheet1!A18</f>
        <v>16</v>
      </c>
      <c r="B24" s="25" t="str">
        <f>[1]sheet1!B18</f>
        <v>221U0311</v>
      </c>
      <c r="C24" s="38" t="str">
        <f>[1]sheet1!C18</f>
        <v>MORALES ALFONSO ALMA GERALDINE</v>
      </c>
      <c r="D24" s="39"/>
      <c r="E24" s="39"/>
      <c r="F24" s="39"/>
      <c r="G24" s="39"/>
      <c r="H24" s="40"/>
      <c r="I24" s="17" t="s">
        <v>36</v>
      </c>
      <c r="J24" s="21">
        <v>80</v>
      </c>
      <c r="K24" s="21">
        <v>90</v>
      </c>
      <c r="L24" s="21"/>
      <c r="M24" s="21"/>
      <c r="N24" s="5"/>
      <c r="O24" s="5"/>
      <c r="P24" s="8">
        <f t="shared" si="0"/>
        <v>24.285714285714285</v>
      </c>
    </row>
    <row r="25" spans="1:16" ht="15.75" x14ac:dyDescent="0.25">
      <c r="A25" s="17">
        <f>[1]sheet1!A19</f>
        <v>17</v>
      </c>
      <c r="B25" s="17" t="str">
        <f>[1]sheet1!B19</f>
        <v>221U0315</v>
      </c>
      <c r="C25" s="38" t="str">
        <f>[1]sheet1!C19</f>
        <v>ORTIZ RAMIREZ DIANA LIZZETH</v>
      </c>
      <c r="D25" s="39"/>
      <c r="E25" s="39"/>
      <c r="F25" s="39"/>
      <c r="G25" s="39"/>
      <c r="H25" s="40"/>
      <c r="I25" s="17">
        <v>55</v>
      </c>
      <c r="J25" s="21">
        <v>80</v>
      </c>
      <c r="K25" s="21">
        <v>90</v>
      </c>
      <c r="L25" s="21"/>
      <c r="M25" s="21"/>
      <c r="N25" s="5"/>
      <c r="O25" s="5"/>
      <c r="P25" s="8">
        <f t="shared" si="0"/>
        <v>32.142857142857146</v>
      </c>
    </row>
    <row r="26" spans="1:16" ht="15.75" x14ac:dyDescent="0.25">
      <c r="A26" s="17">
        <f>[1]sheet1!A20</f>
        <v>18</v>
      </c>
      <c r="B26" s="17" t="str">
        <f>[1]sheet1!B20</f>
        <v>221U0323</v>
      </c>
      <c r="C26" s="38" t="str">
        <f>[1]sheet1!C20</f>
        <v>QUINO BUSTAMANTE VICTOR MANUEL</v>
      </c>
      <c r="D26" s="39"/>
      <c r="E26" s="39"/>
      <c r="F26" s="39"/>
      <c r="G26" s="39"/>
      <c r="H26" s="40"/>
      <c r="I26" s="17">
        <v>50</v>
      </c>
      <c r="J26" s="21">
        <v>80</v>
      </c>
      <c r="K26" s="21">
        <v>90</v>
      </c>
      <c r="L26" s="21"/>
      <c r="M26" s="21"/>
      <c r="N26" s="5"/>
      <c r="O26" s="5"/>
      <c r="P26" s="8">
        <f t="shared" si="0"/>
        <v>31.428571428571427</v>
      </c>
    </row>
    <row r="27" spans="1:16" ht="15.75" x14ac:dyDescent="0.25">
      <c r="A27" s="17">
        <f>[1]sheet1!A21</f>
        <v>19</v>
      </c>
      <c r="B27" s="17" t="str">
        <f>[1]sheet1!B21</f>
        <v>221U0330</v>
      </c>
      <c r="C27" s="38" t="str">
        <f>[1]sheet1!C21</f>
        <v>SANCHEZ MIXTEGA MARTIN</v>
      </c>
      <c r="D27" s="39"/>
      <c r="E27" s="39"/>
      <c r="F27" s="39"/>
      <c r="G27" s="39"/>
      <c r="H27" s="40"/>
      <c r="I27" s="17">
        <v>100</v>
      </c>
      <c r="J27" s="21">
        <v>90</v>
      </c>
      <c r="K27" s="21">
        <v>90</v>
      </c>
      <c r="L27" s="21"/>
      <c r="M27" s="21"/>
      <c r="N27" s="5"/>
      <c r="O27" s="5"/>
      <c r="P27" s="8">
        <f t="shared" si="0"/>
        <v>40</v>
      </c>
    </row>
    <row r="28" spans="1:16" ht="15.75" x14ac:dyDescent="0.25">
      <c r="A28" s="17">
        <f>[1]sheet1!A22</f>
        <v>20</v>
      </c>
      <c r="B28" s="17" t="str">
        <f>[1]sheet1!B22</f>
        <v>221U0339</v>
      </c>
      <c r="C28" s="38" t="str">
        <f>[1]sheet1!C22</f>
        <v>VELASCO COTA JORGE ALBERTO</v>
      </c>
      <c r="D28" s="39"/>
      <c r="E28" s="39"/>
      <c r="F28" s="39"/>
      <c r="G28" s="39"/>
      <c r="H28" s="40"/>
      <c r="I28" s="17">
        <v>40</v>
      </c>
      <c r="J28" s="21">
        <v>80</v>
      </c>
      <c r="K28" s="21">
        <v>80</v>
      </c>
      <c r="L28" s="21"/>
      <c r="M28" s="21"/>
      <c r="N28" s="5"/>
      <c r="O28" s="5"/>
      <c r="P28" s="8">
        <f t="shared" si="0"/>
        <v>28.571428571428573</v>
      </c>
    </row>
    <row r="29" spans="1:16" ht="15.75" x14ac:dyDescent="0.25">
      <c r="A29" s="17">
        <f>[1]sheet1!A23</f>
        <v>21</v>
      </c>
      <c r="B29" s="17" t="str">
        <f>[1]sheet1!B23</f>
        <v>221U0342</v>
      </c>
      <c r="C29" s="38" t="str">
        <f>[1]sheet1!C23</f>
        <v>XALA GARCÍA RAYSA MONTSERRAT</v>
      </c>
      <c r="D29" s="39"/>
      <c r="E29" s="39"/>
      <c r="F29" s="39"/>
      <c r="G29" s="39"/>
      <c r="H29" s="40"/>
      <c r="I29" s="17">
        <v>90</v>
      </c>
      <c r="J29" s="21">
        <v>50</v>
      </c>
      <c r="K29" s="21">
        <v>90</v>
      </c>
      <c r="L29" s="21"/>
      <c r="M29" s="21"/>
      <c r="N29" s="5"/>
      <c r="O29" s="5"/>
      <c r="P29" s="8">
        <f t="shared" si="0"/>
        <v>32.857142857142854</v>
      </c>
    </row>
    <row r="30" spans="1:16" ht="15.75" x14ac:dyDescent="0.25">
      <c r="A30" s="17"/>
      <c r="B30" s="17"/>
      <c r="C30" s="38"/>
      <c r="D30" s="39"/>
      <c r="E30" s="39"/>
      <c r="F30" s="39"/>
      <c r="G30" s="39"/>
      <c r="H30" s="40"/>
      <c r="I30" s="17"/>
      <c r="J30" s="21"/>
      <c r="K30" s="21"/>
      <c r="L30" s="21"/>
      <c r="M30" s="21"/>
      <c r="N30" s="5"/>
      <c r="O30" s="5"/>
      <c r="P30" s="8">
        <f t="shared" si="0"/>
        <v>0</v>
      </c>
    </row>
    <row r="31" spans="1:16" ht="15.75" x14ac:dyDescent="0.25">
      <c r="A31" s="17"/>
      <c r="B31" s="17"/>
      <c r="C31" s="38"/>
      <c r="D31" s="39"/>
      <c r="E31" s="39"/>
      <c r="F31" s="39"/>
      <c r="G31" s="39"/>
      <c r="H31" s="40"/>
      <c r="I31" s="17"/>
      <c r="J31" s="21"/>
      <c r="K31" s="21"/>
      <c r="L31" s="21"/>
      <c r="M31" s="21"/>
      <c r="N31" s="5"/>
      <c r="O31" s="5"/>
      <c r="P31" s="8">
        <f t="shared" si="0"/>
        <v>0</v>
      </c>
    </row>
    <row r="32" spans="1:16" ht="15.75" x14ac:dyDescent="0.25">
      <c r="A32" s="7"/>
      <c r="B32" s="7"/>
      <c r="C32" s="41"/>
      <c r="D32" s="41"/>
      <c r="E32" s="41"/>
      <c r="F32" s="41"/>
      <c r="G32" s="41"/>
      <c r="H32" s="41"/>
      <c r="I32" s="7"/>
      <c r="J32" s="5"/>
      <c r="K32" s="5"/>
      <c r="L32" s="5"/>
      <c r="M32" s="5"/>
      <c r="N32" s="5"/>
      <c r="O32" s="5"/>
      <c r="P32" s="8">
        <f t="shared" si="0"/>
        <v>0</v>
      </c>
    </row>
    <row r="33" spans="1:16" ht="15.75" x14ac:dyDescent="0.25">
      <c r="A33" s="7"/>
      <c r="B33" s="7"/>
      <c r="C33" s="41"/>
      <c r="D33" s="41"/>
      <c r="E33" s="41"/>
      <c r="F33" s="41"/>
      <c r="G33" s="41"/>
      <c r="H33" s="41"/>
      <c r="I33" s="7"/>
      <c r="J33" s="5"/>
      <c r="K33" s="5"/>
      <c r="L33" s="5"/>
      <c r="M33" s="5"/>
      <c r="N33" s="5"/>
      <c r="O33" s="5"/>
      <c r="P33" s="8">
        <f t="shared" si="0"/>
        <v>0</v>
      </c>
    </row>
    <row r="34" spans="1:16" ht="15.75" x14ac:dyDescent="0.25">
      <c r="A34" s="7"/>
      <c r="B34" s="7"/>
      <c r="C34" s="41"/>
      <c r="D34" s="41"/>
      <c r="E34" s="41"/>
      <c r="F34" s="41"/>
      <c r="G34" s="41"/>
      <c r="H34" s="41"/>
      <c r="I34" s="7"/>
      <c r="J34" s="5"/>
      <c r="K34" s="5"/>
      <c r="L34" s="5"/>
      <c r="M34" s="5"/>
      <c r="N34" s="5"/>
      <c r="O34" s="5"/>
      <c r="P34" s="8">
        <f t="shared" si="0"/>
        <v>0</v>
      </c>
    </row>
    <row r="35" spans="1:16" ht="15.75" x14ac:dyDescent="0.25">
      <c r="A35" s="7"/>
      <c r="B35" s="7"/>
      <c r="C35" s="41"/>
      <c r="D35" s="41"/>
      <c r="E35" s="41"/>
      <c r="F35" s="41"/>
      <c r="G35" s="41"/>
      <c r="H35" s="41"/>
      <c r="I35" s="7"/>
      <c r="J35" s="5"/>
      <c r="K35" s="5"/>
      <c r="L35" s="5"/>
      <c r="M35" s="5"/>
      <c r="N35" s="5"/>
      <c r="O35" s="5"/>
      <c r="P35" s="8">
        <f t="shared" si="0"/>
        <v>0</v>
      </c>
    </row>
    <row r="36" spans="1:16" x14ac:dyDescent="0.25">
      <c r="A36" s="9"/>
      <c r="B36" s="9"/>
      <c r="C36" s="32"/>
      <c r="D36" s="32"/>
      <c r="E36" s="32"/>
      <c r="F36" s="32"/>
      <c r="G36" s="32"/>
      <c r="H36" s="32"/>
      <c r="I36" s="5"/>
      <c r="J36" s="5"/>
      <c r="K36" s="5"/>
      <c r="L36" s="5"/>
      <c r="M36" s="5"/>
      <c r="N36" s="5"/>
      <c r="O36" s="5"/>
      <c r="P36" s="8">
        <f t="shared" si="0"/>
        <v>0</v>
      </c>
    </row>
    <row r="37" spans="1:16" x14ac:dyDescent="0.25">
      <c r="A37" s="9"/>
      <c r="B37" s="9"/>
      <c r="C37" s="32"/>
      <c r="D37" s="32"/>
      <c r="E37" s="32"/>
      <c r="F37" s="32"/>
      <c r="G37" s="32"/>
      <c r="H37" s="32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25">
      <c r="A38" s="9"/>
      <c r="B38" s="9"/>
      <c r="C38" s="32"/>
      <c r="D38" s="32"/>
      <c r="E38" s="32"/>
      <c r="F38" s="32"/>
      <c r="G38" s="32"/>
      <c r="H38" s="32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25">
      <c r="A39" s="9"/>
      <c r="B39" s="9"/>
      <c r="C39" s="32"/>
      <c r="D39" s="32"/>
      <c r="E39" s="32"/>
      <c r="F39" s="32"/>
      <c r="G39" s="32"/>
      <c r="H39" s="32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25">
      <c r="A40" s="9"/>
      <c r="B40" s="9"/>
      <c r="C40" s="32"/>
      <c r="D40" s="32"/>
      <c r="E40" s="32"/>
      <c r="F40" s="32"/>
      <c r="G40" s="32"/>
      <c r="H40" s="32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25">
      <c r="A41" s="9"/>
      <c r="B41" s="9"/>
      <c r="C41" s="32"/>
      <c r="D41" s="32"/>
      <c r="E41" s="32"/>
      <c r="F41" s="32"/>
      <c r="G41" s="32"/>
      <c r="H41" s="32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25">
      <c r="A42" s="9"/>
      <c r="B42" s="9"/>
      <c r="C42" s="32"/>
      <c r="D42" s="32"/>
      <c r="E42" s="32"/>
      <c r="F42" s="32"/>
      <c r="G42" s="32"/>
      <c r="H42" s="32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25">
      <c r="A43" s="9"/>
      <c r="B43" s="9"/>
      <c r="C43" s="32"/>
      <c r="D43" s="32"/>
      <c r="E43" s="32"/>
      <c r="F43" s="32"/>
      <c r="G43" s="32"/>
      <c r="H43" s="32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25">
      <c r="A44" s="9"/>
      <c r="B44" s="10"/>
      <c r="C44" s="32"/>
      <c r="D44" s="32"/>
      <c r="E44" s="32"/>
      <c r="F44" s="32"/>
      <c r="G44" s="32"/>
      <c r="H44" s="32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25">
      <c r="A45" s="9"/>
      <c r="B45" s="10"/>
      <c r="C45" s="32"/>
      <c r="D45" s="32"/>
      <c r="E45" s="32"/>
      <c r="F45" s="32"/>
      <c r="G45" s="32"/>
      <c r="H45" s="32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25">
      <c r="A46" s="9"/>
      <c r="B46" s="10"/>
      <c r="C46" s="32"/>
      <c r="D46" s="32"/>
      <c r="E46" s="32"/>
      <c r="F46" s="32"/>
      <c r="G46" s="32"/>
      <c r="H46" s="32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25">
      <c r="A47" s="9"/>
      <c r="B47" s="10"/>
      <c r="C47" s="32"/>
      <c r="D47" s="32"/>
      <c r="E47" s="32"/>
      <c r="F47" s="32"/>
      <c r="G47" s="32"/>
      <c r="H47" s="32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25">
      <c r="A48" s="9"/>
      <c r="B48" s="10"/>
      <c r="C48" s="32"/>
      <c r="D48" s="32"/>
      <c r="E48" s="32"/>
      <c r="F48" s="32"/>
      <c r="G48" s="32"/>
      <c r="H48" s="32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25">
      <c r="A49" s="9"/>
      <c r="B49" s="10"/>
      <c r="C49" s="32"/>
      <c r="D49" s="32"/>
      <c r="E49" s="32"/>
      <c r="F49" s="32"/>
      <c r="G49" s="32"/>
      <c r="H49" s="32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25">
      <c r="A50" s="9"/>
      <c r="B50" s="10"/>
      <c r="C50" s="32"/>
      <c r="D50" s="32"/>
      <c r="E50" s="32"/>
      <c r="F50" s="32"/>
      <c r="G50" s="32"/>
      <c r="H50" s="32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25">
      <c r="A51" s="9"/>
      <c r="B51" s="10"/>
      <c r="C51" s="32"/>
      <c r="D51" s="32"/>
      <c r="E51" s="32"/>
      <c r="F51" s="32"/>
      <c r="G51" s="32"/>
      <c r="H51" s="32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25">
      <c r="A52" s="9"/>
      <c r="B52" s="4"/>
      <c r="C52" s="33"/>
      <c r="D52" s="34"/>
      <c r="E52" s="34"/>
      <c r="F52" s="34"/>
      <c r="G52" s="34"/>
      <c r="H52" s="35"/>
      <c r="I52" s="4"/>
      <c r="J52" s="4"/>
      <c r="K52" s="4"/>
      <c r="L52" s="4"/>
      <c r="M52" s="4"/>
      <c r="N52" s="4"/>
      <c r="O52" s="4"/>
      <c r="P52" s="8">
        <f t="shared" si="0"/>
        <v>0</v>
      </c>
    </row>
    <row r="53" spans="1:16" x14ac:dyDescent="0.25">
      <c r="B53" s="28"/>
      <c r="C53" s="28"/>
      <c r="D53" s="2"/>
      <c r="G53" s="36" t="s">
        <v>19</v>
      </c>
      <c r="H53" s="36"/>
      <c r="I53" s="11">
        <f t="shared" ref="I53:O53" si="1">COUNTIF(I9:I52,"&gt;=70")</f>
        <v>8</v>
      </c>
      <c r="J53" s="11">
        <f t="shared" si="1"/>
        <v>19</v>
      </c>
      <c r="K53" s="11">
        <f t="shared" si="1"/>
        <v>21</v>
      </c>
      <c r="L53" s="11">
        <f t="shared" si="1"/>
        <v>0</v>
      </c>
      <c r="M53" s="11">
        <f t="shared" si="1"/>
        <v>0</v>
      </c>
      <c r="N53" s="11">
        <f t="shared" si="1"/>
        <v>0</v>
      </c>
      <c r="O53" s="11">
        <f t="shared" si="1"/>
        <v>0</v>
      </c>
      <c r="P53" s="12">
        <f>COUNTIF(P9:P47,"&gt;=70")</f>
        <v>0</v>
      </c>
    </row>
    <row r="54" spans="1:16" x14ac:dyDescent="0.25">
      <c r="B54" s="28"/>
      <c r="C54" s="28"/>
      <c r="D54" s="13"/>
      <c r="G54" s="37" t="s">
        <v>20</v>
      </c>
      <c r="H54" s="37"/>
      <c r="I54" s="14">
        <f t="shared" ref="I54:P54" si="2">COUNTIF(I9:I52,"&lt;70")</f>
        <v>6</v>
      </c>
      <c r="J54" s="14">
        <f t="shared" si="2"/>
        <v>2</v>
      </c>
      <c r="K54" s="14">
        <f t="shared" si="2"/>
        <v>0</v>
      </c>
      <c r="L54" s="14">
        <f t="shared" si="2"/>
        <v>0</v>
      </c>
      <c r="M54" s="14">
        <f t="shared" si="2"/>
        <v>0</v>
      </c>
      <c r="N54" s="14">
        <f t="shared" si="2"/>
        <v>0</v>
      </c>
      <c r="O54" s="14">
        <f t="shared" si="2"/>
        <v>0</v>
      </c>
      <c r="P54" s="14">
        <f t="shared" si="2"/>
        <v>44</v>
      </c>
    </row>
    <row r="55" spans="1:16" x14ac:dyDescent="0.25">
      <c r="B55" s="28"/>
      <c r="C55" s="28"/>
      <c r="D55" s="28"/>
      <c r="G55" s="37" t="s">
        <v>21</v>
      </c>
      <c r="H55" s="37"/>
      <c r="I55" s="14">
        <f t="shared" ref="I55:P55" si="3">COUNT(I9:I52)</f>
        <v>14</v>
      </c>
      <c r="J55" s="14">
        <f t="shared" si="3"/>
        <v>21</v>
      </c>
      <c r="K55" s="14">
        <f t="shared" si="3"/>
        <v>21</v>
      </c>
      <c r="L55" s="14">
        <f t="shared" si="3"/>
        <v>0</v>
      </c>
      <c r="M55" s="14">
        <f t="shared" si="3"/>
        <v>0</v>
      </c>
      <c r="N55" s="14">
        <f t="shared" si="3"/>
        <v>0</v>
      </c>
      <c r="O55" s="14">
        <f t="shared" si="3"/>
        <v>0</v>
      </c>
      <c r="P55" s="14">
        <f t="shared" si="3"/>
        <v>44</v>
      </c>
    </row>
    <row r="56" spans="1:16" x14ac:dyDescent="0.25">
      <c r="B56" s="28"/>
      <c r="C56" s="28"/>
      <c r="D56" s="2"/>
      <c r="G56" s="29" t="s">
        <v>22</v>
      </c>
      <c r="H56" s="29"/>
      <c r="I56" s="15">
        <f t="shared" ref="I56:P56" si="4">I53/I55</f>
        <v>0.5714285714285714</v>
      </c>
      <c r="J56" s="16">
        <f t="shared" si="4"/>
        <v>0.90476190476190477</v>
      </c>
      <c r="K56" s="16">
        <f t="shared" si="4"/>
        <v>1</v>
      </c>
      <c r="L56" s="16" t="e">
        <f t="shared" si="4"/>
        <v>#DIV/0!</v>
      </c>
      <c r="M56" s="16" t="e">
        <f t="shared" si="4"/>
        <v>#DIV/0!</v>
      </c>
      <c r="N56" s="16" t="e">
        <f t="shared" si="4"/>
        <v>#DIV/0!</v>
      </c>
      <c r="O56" s="16" t="e">
        <f t="shared" si="4"/>
        <v>#DIV/0!</v>
      </c>
      <c r="P56" s="16">
        <f t="shared" si="4"/>
        <v>0</v>
      </c>
    </row>
    <row r="57" spans="1:16" x14ac:dyDescent="0.25">
      <c r="B57" s="28"/>
      <c r="C57" s="28"/>
      <c r="D57" s="2"/>
      <c r="G57" s="29" t="s">
        <v>23</v>
      </c>
      <c r="H57" s="29"/>
      <c r="I57" s="15">
        <f t="shared" ref="I57:P57" si="5">I54/I55</f>
        <v>0.42857142857142855</v>
      </c>
      <c r="J57" s="15">
        <f t="shared" si="5"/>
        <v>9.5238095238095233E-2</v>
      </c>
      <c r="K57" s="16">
        <f t="shared" si="5"/>
        <v>0</v>
      </c>
      <c r="L57" s="16" t="e">
        <f t="shared" si="5"/>
        <v>#DIV/0!</v>
      </c>
      <c r="M57" s="16" t="e">
        <f t="shared" si="5"/>
        <v>#DIV/0!</v>
      </c>
      <c r="N57" s="16" t="e">
        <f t="shared" si="5"/>
        <v>#DIV/0!</v>
      </c>
      <c r="O57" s="16" t="e">
        <f t="shared" si="5"/>
        <v>#DIV/0!</v>
      </c>
      <c r="P57" s="16">
        <f t="shared" si="5"/>
        <v>1</v>
      </c>
    </row>
    <row r="58" spans="1:16" x14ac:dyDescent="0.25">
      <c r="B58" s="28"/>
      <c r="C58" s="28"/>
      <c r="D58" s="13"/>
    </row>
    <row r="59" spans="1:16" x14ac:dyDescent="0.25">
      <c r="B59" s="2"/>
      <c r="C59" s="2"/>
      <c r="D59" s="13"/>
    </row>
    <row r="60" spans="1:16" x14ac:dyDescent="0.25">
      <c r="I60" s="30"/>
      <c r="J60" s="30"/>
      <c r="K60" s="30"/>
      <c r="L60" s="30"/>
      <c r="M60" s="30"/>
      <c r="N60" s="30"/>
      <c r="O60" s="30"/>
    </row>
    <row r="61" spans="1:16" x14ac:dyDescent="0.25">
      <c r="I61" s="31" t="s">
        <v>24</v>
      </c>
      <c r="J61" s="31"/>
      <c r="K61" s="31"/>
      <c r="L61" s="31"/>
      <c r="M61" s="31"/>
      <c r="N61" s="31"/>
      <c r="O61" s="31"/>
    </row>
  </sheetData>
  <mergeCells count="66">
    <mergeCell ref="C6:F6"/>
    <mergeCell ref="H6:I6"/>
    <mergeCell ref="J6:O6"/>
    <mergeCell ref="A2:O2"/>
    <mergeCell ref="B3:O3"/>
    <mergeCell ref="C4:F4"/>
    <mergeCell ref="I4:J4"/>
    <mergeCell ref="M4:N4"/>
    <mergeCell ref="C24:H24"/>
    <mergeCell ref="C23:H23"/>
    <mergeCell ref="C22:H22"/>
    <mergeCell ref="C25:H25"/>
    <mergeCell ref="C12:H12"/>
    <mergeCell ref="C21:H21"/>
    <mergeCell ref="C20:H20"/>
    <mergeCell ref="C16:H16"/>
    <mergeCell ref="C15:H15"/>
    <mergeCell ref="C14:H14"/>
    <mergeCell ref="C19:H19"/>
    <mergeCell ref="C18:H18"/>
    <mergeCell ref="C17:H17"/>
    <mergeCell ref="C8:H8"/>
    <mergeCell ref="C9:H9"/>
    <mergeCell ref="C10:H10"/>
    <mergeCell ref="C11:H11"/>
    <mergeCell ref="C13:H13"/>
    <mergeCell ref="C36:H36"/>
    <mergeCell ref="C26:H26"/>
    <mergeCell ref="C27:H27"/>
    <mergeCell ref="C28:H28"/>
    <mergeCell ref="C29:H29"/>
    <mergeCell ref="C30:H30"/>
    <mergeCell ref="C33:H33"/>
    <mergeCell ref="C34:H34"/>
    <mergeCell ref="C35:H35"/>
    <mergeCell ref="C31:H31"/>
    <mergeCell ref="C32:H32"/>
    <mergeCell ref="C48:H48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G56:H56"/>
    <mergeCell ref="C49:H49"/>
    <mergeCell ref="C50:H50"/>
    <mergeCell ref="C51:H51"/>
    <mergeCell ref="C52:H52"/>
    <mergeCell ref="B53:C53"/>
    <mergeCell ref="G53:H53"/>
    <mergeCell ref="B54:C54"/>
    <mergeCell ref="G54:H54"/>
    <mergeCell ref="B55:D55"/>
    <mergeCell ref="G55:H55"/>
    <mergeCell ref="B56:C56"/>
    <mergeCell ref="B57:C57"/>
    <mergeCell ref="G57:H57"/>
    <mergeCell ref="B58:C58"/>
    <mergeCell ref="I60:O60"/>
    <mergeCell ref="I61:O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topLeftCell="A21" zoomScale="90" zoomScaleNormal="90" workbookViewId="0">
      <selection activeCell="L38" sqref="L38"/>
    </sheetView>
  </sheetViews>
  <sheetFormatPr baseColWidth="10" defaultRowHeight="15" x14ac:dyDescent="0.25"/>
  <cols>
    <col min="6" max="6" width="10.42578125" customWidth="1"/>
    <col min="7" max="7" width="0.7109375" hidden="1" customWidth="1"/>
    <col min="8" max="8" width="0.28515625" hidden="1" customWidth="1"/>
    <col min="9" max="9" width="13.85546875" customWidth="1"/>
    <col min="12" max="12" width="11.85546875" customWidth="1"/>
    <col min="13" max="13" width="13.140625" customWidth="1"/>
  </cols>
  <sheetData>
    <row r="2" spans="1:16" ht="15.75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</row>
    <row r="3" spans="1:16" x14ac:dyDescent="0.25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2"/>
    </row>
    <row r="4" spans="1:16" x14ac:dyDescent="0.25">
      <c r="B4" t="s">
        <v>2</v>
      </c>
      <c r="C4" s="47" t="s">
        <v>29</v>
      </c>
      <c r="D4" s="47"/>
      <c r="E4" s="47"/>
      <c r="F4" s="47"/>
      <c r="H4" t="s">
        <v>3</v>
      </c>
      <c r="I4" s="43" t="s">
        <v>30</v>
      </c>
      <c r="J4" s="43"/>
      <c r="L4" t="s">
        <v>4</v>
      </c>
      <c r="M4" s="48">
        <v>45812</v>
      </c>
      <c r="N4" s="48"/>
    </row>
    <row r="5" spans="1:16" x14ac:dyDescent="0.25">
      <c r="C5" s="3"/>
      <c r="D5" s="3"/>
      <c r="E5" s="3"/>
      <c r="F5" s="3"/>
    </row>
    <row r="6" spans="1:16" x14ac:dyDescent="0.25">
      <c r="B6" t="s">
        <v>5</v>
      </c>
      <c r="C6" s="43" t="s">
        <v>31</v>
      </c>
      <c r="D6" s="43"/>
      <c r="E6" s="43"/>
      <c r="F6" s="43"/>
      <c r="H6" s="28" t="s">
        <v>6</v>
      </c>
      <c r="I6" s="28"/>
      <c r="J6" s="44" t="s">
        <v>7</v>
      </c>
      <c r="K6" s="44"/>
      <c r="L6" s="44"/>
      <c r="M6" s="44"/>
      <c r="N6" s="44"/>
      <c r="O6" s="44"/>
    </row>
    <row r="8" spans="1:16" x14ac:dyDescent="0.25">
      <c r="A8" s="4" t="s">
        <v>8</v>
      </c>
      <c r="B8" s="4" t="s">
        <v>9</v>
      </c>
      <c r="C8" s="42" t="s">
        <v>10</v>
      </c>
      <c r="D8" s="42"/>
      <c r="E8" s="42"/>
      <c r="F8" s="42"/>
      <c r="G8" s="42"/>
      <c r="H8" s="42"/>
      <c r="I8" s="5" t="s">
        <v>11</v>
      </c>
      <c r="J8" s="5" t="s">
        <v>12</v>
      </c>
      <c r="K8" s="5" t="s">
        <v>13</v>
      </c>
      <c r="L8" s="5" t="s">
        <v>14</v>
      </c>
      <c r="M8" s="5" t="s">
        <v>25</v>
      </c>
      <c r="N8" s="5" t="s">
        <v>16</v>
      </c>
      <c r="O8" s="5" t="s">
        <v>17</v>
      </c>
      <c r="P8" s="6" t="s">
        <v>18</v>
      </c>
    </row>
    <row r="9" spans="1:16" ht="15.75" x14ac:dyDescent="0.25">
      <c r="A9" s="23">
        <f>[2]sheet1!A3</f>
        <v>1</v>
      </c>
      <c r="B9" s="24" t="str">
        <f>[2]sheet1!B3</f>
        <v>211U0208</v>
      </c>
      <c r="C9" s="49" t="str">
        <f>[2]sheet1!C3</f>
        <v>AMBROS MALAGA DIANA AZUCENA</v>
      </c>
      <c r="D9" s="39"/>
      <c r="E9" s="39"/>
      <c r="F9" s="39"/>
      <c r="G9" s="39"/>
      <c r="H9" s="40"/>
      <c r="I9" s="17">
        <v>73</v>
      </c>
      <c r="J9" s="21">
        <v>90</v>
      </c>
      <c r="K9" s="21">
        <v>90</v>
      </c>
      <c r="L9" s="21">
        <v>90</v>
      </c>
      <c r="M9" s="21"/>
      <c r="N9" s="5"/>
      <c r="O9" s="5"/>
      <c r="P9" s="8">
        <f t="shared" ref="P9:P53" si="0">SUM(I9:O9)/7</f>
        <v>49</v>
      </c>
    </row>
    <row r="10" spans="1:16" ht="15.75" x14ac:dyDescent="0.25">
      <c r="A10" s="23">
        <f>[2]sheet1!A4</f>
        <v>2</v>
      </c>
      <c r="B10" s="24" t="str">
        <f>[2]sheet1!B4</f>
        <v>211U0212</v>
      </c>
      <c r="C10" s="49" t="str">
        <f>[2]sheet1!C4</f>
        <v>BAXIN POLITO FATIMA ALEJANDRA</v>
      </c>
      <c r="D10" s="39"/>
      <c r="E10" s="39"/>
      <c r="F10" s="39"/>
      <c r="G10" s="39"/>
      <c r="H10" s="40"/>
      <c r="I10" s="17">
        <v>80</v>
      </c>
      <c r="J10" s="21">
        <v>90</v>
      </c>
      <c r="K10" s="21">
        <v>90</v>
      </c>
      <c r="L10" s="21">
        <v>90</v>
      </c>
      <c r="M10" s="21"/>
      <c r="N10" s="5"/>
      <c r="O10" s="5"/>
      <c r="P10" s="8">
        <f t="shared" si="0"/>
        <v>50</v>
      </c>
    </row>
    <row r="11" spans="1:16" ht="15.75" x14ac:dyDescent="0.25">
      <c r="A11" s="23">
        <f>[2]sheet1!A5</f>
        <v>3</v>
      </c>
      <c r="B11" s="24" t="str">
        <f>[2]sheet1!B5</f>
        <v>211U0214</v>
      </c>
      <c r="C11" s="49" t="str">
        <f>[2]sheet1!C5</f>
        <v>BUSTAMANTE FISCAL ANAHI</v>
      </c>
      <c r="D11" s="39"/>
      <c r="E11" s="39"/>
      <c r="F11" s="39"/>
      <c r="G11" s="39"/>
      <c r="H11" s="40"/>
      <c r="I11" s="17">
        <v>95</v>
      </c>
      <c r="J11" s="21">
        <v>90</v>
      </c>
      <c r="K11" s="21">
        <v>90</v>
      </c>
      <c r="L11" s="21">
        <v>90</v>
      </c>
      <c r="M11" s="21"/>
      <c r="N11" s="5"/>
      <c r="O11" s="5"/>
      <c r="P11" s="8">
        <f t="shared" si="0"/>
        <v>52.142857142857146</v>
      </c>
    </row>
    <row r="12" spans="1:16" ht="15.75" x14ac:dyDescent="0.25">
      <c r="A12" s="23">
        <f>[2]sheet1!A6</f>
        <v>4</v>
      </c>
      <c r="B12" s="24" t="str">
        <f>[2]sheet1!B6</f>
        <v>211U0215</v>
      </c>
      <c r="C12" s="49" t="str">
        <f>[2]sheet1!C6</f>
        <v>CABAÑAS VILLASANA JUAN MANUEL</v>
      </c>
      <c r="D12" s="39"/>
      <c r="E12" s="39"/>
      <c r="F12" s="39"/>
      <c r="G12" s="39"/>
      <c r="H12" s="40"/>
      <c r="I12" s="17">
        <v>86</v>
      </c>
      <c r="J12" s="21">
        <v>90</v>
      </c>
      <c r="K12" s="21">
        <v>90</v>
      </c>
      <c r="L12" s="21">
        <v>90</v>
      </c>
      <c r="M12" s="21"/>
      <c r="N12" s="5"/>
      <c r="O12" s="5"/>
      <c r="P12" s="8">
        <f t="shared" si="0"/>
        <v>50.857142857142854</v>
      </c>
    </row>
    <row r="13" spans="1:16" ht="15.75" x14ac:dyDescent="0.25">
      <c r="A13" s="23">
        <f>[2]sheet1!A7</f>
        <v>5</v>
      </c>
      <c r="B13" s="24" t="str">
        <f>[2]sheet1!B7</f>
        <v>211U0217</v>
      </c>
      <c r="C13" s="49" t="str">
        <f>[2]sheet1!C7</f>
        <v>CAGAL XOLO GABRIELA</v>
      </c>
      <c r="D13" s="39"/>
      <c r="E13" s="39"/>
      <c r="F13" s="39"/>
      <c r="G13" s="39"/>
      <c r="H13" s="40"/>
      <c r="I13" s="17">
        <v>73</v>
      </c>
      <c r="J13" s="21">
        <v>90</v>
      </c>
      <c r="K13" s="21">
        <v>90</v>
      </c>
      <c r="L13" s="21">
        <v>90</v>
      </c>
      <c r="M13" s="21"/>
      <c r="N13" s="5"/>
      <c r="O13" s="5"/>
      <c r="P13" s="8">
        <f t="shared" si="0"/>
        <v>49</v>
      </c>
    </row>
    <row r="14" spans="1:16" ht="15.75" x14ac:dyDescent="0.25">
      <c r="A14" s="23">
        <f>[2]sheet1!A8</f>
        <v>6</v>
      </c>
      <c r="B14" s="24" t="str">
        <f>[2]sheet1!B8</f>
        <v>211U0223</v>
      </c>
      <c r="C14" s="49" t="str">
        <f>[2]sheet1!C8</f>
        <v>CHIBAMBA IGNOT ESTRELLA</v>
      </c>
      <c r="D14" s="39"/>
      <c r="E14" s="39"/>
      <c r="F14" s="39"/>
      <c r="G14" s="39"/>
      <c r="H14" s="40"/>
      <c r="I14" s="17">
        <v>87</v>
      </c>
      <c r="J14" s="21">
        <v>90</v>
      </c>
      <c r="K14" s="21">
        <v>90</v>
      </c>
      <c r="L14" s="21">
        <v>90</v>
      </c>
      <c r="M14" s="21"/>
      <c r="N14" s="5"/>
      <c r="O14" s="5"/>
      <c r="P14" s="8">
        <f t="shared" si="0"/>
        <v>51</v>
      </c>
    </row>
    <row r="15" spans="1:16" ht="15.75" x14ac:dyDescent="0.25">
      <c r="A15" s="23">
        <f>[2]sheet1!A9</f>
        <v>7</v>
      </c>
      <c r="B15" s="24" t="str">
        <f>[2]sheet1!B9</f>
        <v>211U0224</v>
      </c>
      <c r="C15" s="49" t="str">
        <f>[2]sheet1!C9</f>
        <v>CHIGUIL PUCHETA ANDREA LIZETH</v>
      </c>
      <c r="D15" s="39"/>
      <c r="E15" s="39"/>
      <c r="F15" s="39"/>
      <c r="G15" s="39"/>
      <c r="H15" s="40"/>
      <c r="I15" s="17">
        <v>73</v>
      </c>
      <c r="J15" s="21">
        <v>90</v>
      </c>
      <c r="K15" s="21">
        <v>90</v>
      </c>
      <c r="L15" s="21">
        <v>90</v>
      </c>
      <c r="M15" s="21"/>
      <c r="N15" s="5"/>
      <c r="O15" s="5"/>
      <c r="P15" s="8">
        <f t="shared" si="0"/>
        <v>49</v>
      </c>
    </row>
    <row r="16" spans="1:16" ht="15.75" x14ac:dyDescent="0.25">
      <c r="A16" s="23">
        <f>[2]sheet1!A10</f>
        <v>8</v>
      </c>
      <c r="B16" s="24" t="str">
        <f>[2]sheet1!B10</f>
        <v>211U0225</v>
      </c>
      <c r="C16" s="49" t="str">
        <f>[2]sheet1!C10</f>
        <v>CHIPOL XALA JOSUE</v>
      </c>
      <c r="D16" s="39"/>
      <c r="E16" s="39"/>
      <c r="F16" s="39"/>
      <c r="G16" s="39"/>
      <c r="H16" s="40"/>
      <c r="I16" s="17">
        <v>80</v>
      </c>
      <c r="J16" s="21">
        <v>90</v>
      </c>
      <c r="K16" s="21">
        <v>90</v>
      </c>
      <c r="L16" s="21">
        <v>90</v>
      </c>
      <c r="M16" s="21"/>
      <c r="N16" s="5"/>
      <c r="O16" s="5"/>
      <c r="P16" s="8">
        <f t="shared" si="0"/>
        <v>50</v>
      </c>
    </row>
    <row r="17" spans="1:16" ht="15.75" x14ac:dyDescent="0.25">
      <c r="A17" s="23">
        <f>[2]sheet1!A11</f>
        <v>9</v>
      </c>
      <c r="B17" s="24" t="str">
        <f>[2]sheet1!B11</f>
        <v>211U0226</v>
      </c>
      <c r="C17" s="49" t="str">
        <f>[2]sheet1!C11</f>
        <v>CHONTAL GARCIA DANIA YAZARET</v>
      </c>
      <c r="D17" s="39"/>
      <c r="E17" s="39"/>
      <c r="F17" s="39"/>
      <c r="G17" s="39"/>
      <c r="H17" s="40"/>
      <c r="I17" s="17">
        <v>86</v>
      </c>
      <c r="J17" s="21">
        <v>90</v>
      </c>
      <c r="K17" s="21">
        <v>90</v>
      </c>
      <c r="L17" s="21">
        <v>90</v>
      </c>
      <c r="M17" s="21"/>
      <c r="N17" s="5"/>
      <c r="O17" s="5"/>
      <c r="P17" s="8">
        <f t="shared" si="0"/>
        <v>50.857142857142854</v>
      </c>
    </row>
    <row r="18" spans="1:16" ht="15.75" x14ac:dyDescent="0.25">
      <c r="A18" s="23">
        <f>[2]sheet1!A12</f>
        <v>10</v>
      </c>
      <c r="B18" s="24" t="str">
        <f>[2]sheet1!B12</f>
        <v>211U0647</v>
      </c>
      <c r="C18" s="49" t="str">
        <f>[2]sheet1!C12</f>
        <v>CRUZ CONTRERAS DALLIANS</v>
      </c>
      <c r="D18" s="39"/>
      <c r="E18" s="39"/>
      <c r="F18" s="39"/>
      <c r="G18" s="39"/>
      <c r="H18" s="40"/>
      <c r="I18" s="17">
        <v>73</v>
      </c>
      <c r="J18" s="21">
        <v>90</v>
      </c>
      <c r="K18" s="21">
        <v>90</v>
      </c>
      <c r="L18" s="21">
        <v>90</v>
      </c>
      <c r="M18" s="21"/>
      <c r="N18" s="5"/>
      <c r="O18" s="5"/>
      <c r="P18" s="8">
        <f t="shared" si="0"/>
        <v>49</v>
      </c>
    </row>
    <row r="19" spans="1:16" ht="15.75" x14ac:dyDescent="0.25">
      <c r="A19" s="23">
        <f>[2]sheet1!A13</f>
        <v>11</v>
      </c>
      <c r="B19" s="24" t="str">
        <f>[2]sheet1!B13</f>
        <v>211U0234</v>
      </c>
      <c r="C19" s="49" t="str">
        <f>[2]sheet1!C13</f>
        <v>FISCAL CATEMAXCA ISAEL</v>
      </c>
      <c r="D19" s="39"/>
      <c r="E19" s="39"/>
      <c r="F19" s="39"/>
      <c r="G19" s="39"/>
      <c r="H19" s="40"/>
      <c r="I19" s="17">
        <v>70</v>
      </c>
      <c r="J19" s="21">
        <v>90</v>
      </c>
      <c r="K19" s="21">
        <v>90</v>
      </c>
      <c r="L19" s="21">
        <v>90</v>
      </c>
      <c r="M19" s="21"/>
      <c r="N19" s="5"/>
      <c r="O19" s="5"/>
      <c r="P19" s="8">
        <f t="shared" si="0"/>
        <v>48.571428571428569</v>
      </c>
    </row>
    <row r="20" spans="1:16" ht="15.75" x14ac:dyDescent="0.25">
      <c r="A20" s="23">
        <f>[2]sheet1!A14</f>
        <v>12</v>
      </c>
      <c r="B20" s="24" t="str">
        <f>[2]sheet1!B14</f>
        <v>211U0618</v>
      </c>
      <c r="C20" s="49" t="str">
        <f>[2]sheet1!C14</f>
        <v>HERNANDEZ ABSALON ADRIANA</v>
      </c>
      <c r="D20" s="39"/>
      <c r="E20" s="39"/>
      <c r="F20" s="39"/>
      <c r="G20" s="39"/>
      <c r="H20" s="40"/>
      <c r="I20" s="17">
        <v>54</v>
      </c>
      <c r="J20" s="21">
        <v>90</v>
      </c>
      <c r="K20" s="21">
        <v>90</v>
      </c>
      <c r="L20" s="21">
        <v>90</v>
      </c>
      <c r="M20" s="21"/>
      <c r="N20" s="5"/>
      <c r="O20" s="5"/>
      <c r="P20" s="8">
        <f t="shared" si="0"/>
        <v>46.285714285714285</v>
      </c>
    </row>
    <row r="21" spans="1:16" ht="15.75" x14ac:dyDescent="0.25">
      <c r="A21" s="23">
        <f>[2]sheet1!A15</f>
        <v>13</v>
      </c>
      <c r="B21" s="24" t="str">
        <f>[2]sheet1!B15</f>
        <v>211U0615</v>
      </c>
      <c r="C21" s="49" t="str">
        <f>[2]sheet1!C15</f>
        <v>IXBA CHONTAL PERLA DEL CARMEN</v>
      </c>
      <c r="D21" s="39"/>
      <c r="E21" s="39"/>
      <c r="F21" s="39"/>
      <c r="G21" s="39"/>
      <c r="H21" s="40"/>
      <c r="I21" s="17">
        <v>55</v>
      </c>
      <c r="J21" s="21">
        <v>90</v>
      </c>
      <c r="K21" s="21">
        <v>90</v>
      </c>
      <c r="L21" s="21">
        <v>90</v>
      </c>
      <c r="M21" s="21"/>
      <c r="N21" s="5"/>
      <c r="O21" s="5"/>
      <c r="P21" s="8">
        <f t="shared" si="0"/>
        <v>46.428571428571431</v>
      </c>
    </row>
    <row r="22" spans="1:16" ht="15.75" x14ac:dyDescent="0.25">
      <c r="A22" s="23">
        <f>[2]sheet1!A16</f>
        <v>14</v>
      </c>
      <c r="B22" s="24" t="str">
        <f>[2]sheet1!B16</f>
        <v>211U0243</v>
      </c>
      <c r="C22" s="49" t="str">
        <f>[2]sheet1!C16</f>
        <v>LAZARO MARTINEZ HERIBERTO CARLOS</v>
      </c>
      <c r="D22" s="39"/>
      <c r="E22" s="39"/>
      <c r="F22" s="39"/>
      <c r="G22" s="39"/>
      <c r="H22" s="40"/>
      <c r="I22" s="17">
        <v>86</v>
      </c>
      <c r="J22" s="21">
        <v>90</v>
      </c>
      <c r="K22" s="21">
        <v>90</v>
      </c>
      <c r="L22" s="21">
        <v>90</v>
      </c>
      <c r="M22" s="21"/>
      <c r="N22" s="5"/>
      <c r="O22" s="5"/>
      <c r="P22" s="8">
        <f t="shared" si="0"/>
        <v>50.857142857142854</v>
      </c>
    </row>
    <row r="23" spans="1:16" ht="15.75" x14ac:dyDescent="0.25">
      <c r="A23" s="23">
        <f>[2]sheet1!A17</f>
        <v>15</v>
      </c>
      <c r="B23" s="24" t="str">
        <f>[2]sheet1!B17</f>
        <v>211U0249</v>
      </c>
      <c r="C23" s="49" t="str">
        <f>[2]sheet1!C17</f>
        <v>MARTINEZ MARTINEZ VICTOR HUGO</v>
      </c>
      <c r="D23" s="39"/>
      <c r="E23" s="39"/>
      <c r="F23" s="39"/>
      <c r="G23" s="39"/>
      <c r="H23" s="40"/>
      <c r="I23" s="17">
        <v>80</v>
      </c>
      <c r="J23" s="21">
        <v>90</v>
      </c>
      <c r="K23" s="21">
        <v>90</v>
      </c>
      <c r="L23" s="21">
        <v>90</v>
      </c>
      <c r="M23" s="21"/>
      <c r="N23" s="5"/>
      <c r="O23" s="5"/>
      <c r="P23" s="8">
        <f t="shared" si="0"/>
        <v>50</v>
      </c>
    </row>
    <row r="24" spans="1:16" ht="15.75" x14ac:dyDescent="0.25">
      <c r="A24" s="23">
        <f>[2]sheet1!A18</f>
        <v>16</v>
      </c>
      <c r="B24" s="24" t="str">
        <f>[2]sheet1!B18</f>
        <v>211U0252</v>
      </c>
      <c r="C24" s="49" t="str">
        <f>[2]sheet1!C18</f>
        <v>MORALES HERNANDEZ ZAZIL-HA ZILVANI</v>
      </c>
      <c r="D24" s="39"/>
      <c r="E24" s="39"/>
      <c r="F24" s="39"/>
      <c r="G24" s="39"/>
      <c r="H24" s="40"/>
      <c r="I24" s="17">
        <v>66</v>
      </c>
      <c r="J24" s="21">
        <v>90</v>
      </c>
      <c r="K24" s="21">
        <v>90</v>
      </c>
      <c r="L24" s="21">
        <v>90</v>
      </c>
      <c r="M24" s="21"/>
      <c r="N24" s="5"/>
      <c r="O24" s="5"/>
      <c r="P24" s="8">
        <f t="shared" si="0"/>
        <v>48</v>
      </c>
    </row>
    <row r="25" spans="1:16" ht="15.75" x14ac:dyDescent="0.25">
      <c r="A25" s="23">
        <f>[2]sheet1!A19</f>
        <v>17</v>
      </c>
      <c r="B25" s="24" t="str">
        <f>[2]sheet1!B19</f>
        <v>211U0254</v>
      </c>
      <c r="C25" s="49" t="str">
        <f>[2]sheet1!C19</f>
        <v>OLEA CATEMAXCA KENIA SARAI</v>
      </c>
      <c r="D25" s="39"/>
      <c r="E25" s="39"/>
      <c r="F25" s="39"/>
      <c r="G25" s="39"/>
      <c r="H25" s="40"/>
      <c r="I25" s="17">
        <v>87</v>
      </c>
      <c r="J25" s="21">
        <v>90</v>
      </c>
      <c r="K25" s="21">
        <v>90</v>
      </c>
      <c r="L25" s="21">
        <v>90</v>
      </c>
      <c r="M25" s="21"/>
      <c r="N25" s="5"/>
      <c r="O25" s="5"/>
      <c r="P25" s="8">
        <f t="shared" si="0"/>
        <v>51</v>
      </c>
    </row>
    <row r="26" spans="1:16" ht="15.75" x14ac:dyDescent="0.25">
      <c r="A26" s="23">
        <f>[2]sheet1!A20</f>
        <v>18</v>
      </c>
      <c r="B26" s="24" t="str">
        <f>[2]sheet1!B20</f>
        <v>211U0256</v>
      </c>
      <c r="C26" s="49" t="str">
        <f>[2]sheet1!C20</f>
        <v>OSORIO IXTEPAN MARCOS</v>
      </c>
      <c r="D26" s="39"/>
      <c r="E26" s="39"/>
      <c r="F26" s="39"/>
      <c r="G26" s="39"/>
      <c r="H26" s="40"/>
      <c r="I26" s="17">
        <v>70</v>
      </c>
      <c r="J26" s="21">
        <v>90</v>
      </c>
      <c r="K26" s="21">
        <v>90</v>
      </c>
      <c r="L26" s="21">
        <v>90</v>
      </c>
      <c r="M26" s="21"/>
      <c r="N26" s="5"/>
      <c r="O26" s="5"/>
      <c r="P26" s="8">
        <f t="shared" si="0"/>
        <v>48.571428571428569</v>
      </c>
    </row>
    <row r="27" spans="1:16" ht="15.75" x14ac:dyDescent="0.25">
      <c r="A27" s="23">
        <f>[2]sheet1!A21</f>
        <v>19</v>
      </c>
      <c r="B27" s="24" t="str">
        <f>[2]sheet1!B21</f>
        <v>211U0260</v>
      </c>
      <c r="C27" s="49" t="str">
        <f>[2]sheet1!C21</f>
        <v>PEREZ ESCRIBANO LAISA CONCEPCION</v>
      </c>
      <c r="D27" s="39"/>
      <c r="E27" s="39"/>
      <c r="F27" s="39"/>
      <c r="G27" s="39"/>
      <c r="H27" s="40"/>
      <c r="I27" s="17">
        <v>70</v>
      </c>
      <c r="J27" s="21">
        <v>90</v>
      </c>
      <c r="K27" s="21">
        <v>90</v>
      </c>
      <c r="L27" s="21">
        <v>90</v>
      </c>
      <c r="M27" s="21"/>
      <c r="N27" s="5"/>
      <c r="O27" s="5"/>
      <c r="P27" s="8">
        <f t="shared" si="0"/>
        <v>48.571428571428569</v>
      </c>
    </row>
    <row r="28" spans="1:16" ht="15.75" x14ac:dyDescent="0.25">
      <c r="A28" s="23">
        <f>[2]sheet1!A22</f>
        <v>20</v>
      </c>
      <c r="B28" s="24" t="str">
        <f>[2]sheet1!B22</f>
        <v>211U0262</v>
      </c>
      <c r="C28" s="49" t="str">
        <f>[2]sheet1!C22</f>
        <v>POLITO BARRAGAN ERICK</v>
      </c>
      <c r="D28" s="39"/>
      <c r="E28" s="39"/>
      <c r="F28" s="39"/>
      <c r="G28" s="39"/>
      <c r="H28" s="40"/>
      <c r="I28" s="17">
        <v>70</v>
      </c>
      <c r="J28" s="21">
        <v>90</v>
      </c>
      <c r="K28" s="21">
        <v>90</v>
      </c>
      <c r="L28" s="21">
        <v>90</v>
      </c>
      <c r="M28" s="21"/>
      <c r="N28" s="5"/>
      <c r="O28" s="5"/>
      <c r="P28" s="8">
        <f t="shared" si="0"/>
        <v>48.571428571428569</v>
      </c>
    </row>
    <row r="29" spans="1:16" ht="15.75" x14ac:dyDescent="0.25">
      <c r="A29" s="23">
        <f>[2]sheet1!A23</f>
        <v>21</v>
      </c>
      <c r="B29" s="24" t="str">
        <f>[2]sheet1!B23</f>
        <v>211U0265</v>
      </c>
      <c r="C29" s="49" t="str">
        <f>[2]sheet1!C23</f>
        <v>PRETELIN FONSECA MARIA JOSE</v>
      </c>
      <c r="D29" s="39"/>
      <c r="E29" s="39"/>
      <c r="F29" s="39"/>
      <c r="G29" s="39"/>
      <c r="H29" s="40"/>
      <c r="I29" s="17">
        <v>86</v>
      </c>
      <c r="J29" s="21">
        <v>90</v>
      </c>
      <c r="K29" s="21">
        <v>90</v>
      </c>
      <c r="L29" s="21">
        <v>90</v>
      </c>
      <c r="M29" s="21"/>
      <c r="N29" s="5"/>
      <c r="O29" s="5"/>
      <c r="P29" s="8">
        <f t="shared" si="0"/>
        <v>50.857142857142854</v>
      </c>
    </row>
    <row r="30" spans="1:16" ht="15.75" x14ac:dyDescent="0.25">
      <c r="A30" s="23">
        <f>[2]sheet1!A24</f>
        <v>22</v>
      </c>
      <c r="B30" s="24" t="str">
        <f>[2]sheet1!B24</f>
        <v>211U0270</v>
      </c>
      <c r="C30" s="49" t="str">
        <f>[2]sheet1!C24</f>
        <v>REYES SOSME ALEX</v>
      </c>
      <c r="D30" s="39"/>
      <c r="E30" s="39"/>
      <c r="F30" s="39"/>
      <c r="G30" s="39"/>
      <c r="H30" s="40"/>
      <c r="I30" s="17">
        <v>95</v>
      </c>
      <c r="J30" s="21">
        <v>90</v>
      </c>
      <c r="K30" s="21">
        <v>90</v>
      </c>
      <c r="L30" s="21">
        <v>90</v>
      </c>
      <c r="M30" s="21"/>
      <c r="N30" s="5"/>
      <c r="O30" s="5"/>
      <c r="P30" s="8">
        <f t="shared" si="0"/>
        <v>52.142857142857146</v>
      </c>
    </row>
    <row r="31" spans="1:16" ht="15.75" x14ac:dyDescent="0.25">
      <c r="A31" s="23">
        <f>[2]sheet1!A25</f>
        <v>23</v>
      </c>
      <c r="B31" s="24" t="str">
        <f>[2]sheet1!B25</f>
        <v>211U0272</v>
      </c>
      <c r="C31" s="49" t="str">
        <f>[2]sheet1!C25</f>
        <v>RODRIGUEZ MARCIAL HEIDI ANGELICA</v>
      </c>
      <c r="D31" s="39"/>
      <c r="E31" s="39"/>
      <c r="F31" s="39"/>
      <c r="G31" s="39"/>
      <c r="H31" s="40"/>
      <c r="I31" s="17">
        <v>95</v>
      </c>
      <c r="J31" s="21">
        <v>90</v>
      </c>
      <c r="K31" s="21">
        <v>90</v>
      </c>
      <c r="L31" s="21">
        <v>90</v>
      </c>
      <c r="M31" s="21"/>
      <c r="N31" s="5"/>
      <c r="O31" s="5"/>
      <c r="P31" s="8">
        <f t="shared" si="0"/>
        <v>52.142857142857146</v>
      </c>
    </row>
    <row r="32" spans="1:16" ht="15.75" x14ac:dyDescent="0.25">
      <c r="A32" s="23">
        <f>[2]sheet1!A26</f>
        <v>24</v>
      </c>
      <c r="B32" s="24" t="str">
        <f>[2]sheet1!B26</f>
        <v>211U0273</v>
      </c>
      <c r="C32" s="49" t="str">
        <f>[2]sheet1!C26</f>
        <v>SAINZ CHIGUIL ALEJANDRA</v>
      </c>
      <c r="D32" s="39"/>
      <c r="E32" s="39"/>
      <c r="F32" s="39"/>
      <c r="G32" s="39"/>
      <c r="H32" s="40"/>
      <c r="I32" s="17">
        <v>84</v>
      </c>
      <c r="J32" s="21">
        <v>90</v>
      </c>
      <c r="K32" s="21">
        <v>90</v>
      </c>
      <c r="L32" s="21">
        <v>90</v>
      </c>
      <c r="M32" s="21"/>
      <c r="N32" s="5"/>
      <c r="O32" s="5"/>
      <c r="P32" s="8">
        <f t="shared" si="0"/>
        <v>50.571428571428569</v>
      </c>
    </row>
    <row r="33" spans="1:16" ht="15.75" x14ac:dyDescent="0.25">
      <c r="A33" s="23">
        <f>[2]sheet1!A27</f>
        <v>25</v>
      </c>
      <c r="B33" s="24" t="str">
        <f>[2]sheet1!B27</f>
        <v>211U0279</v>
      </c>
      <c r="C33" s="53" t="str">
        <f>[2]sheet1!C27</f>
        <v>TEPOX CHAPOL ROSA YASMIN</v>
      </c>
      <c r="D33" s="54"/>
      <c r="E33" s="54"/>
      <c r="F33" s="54"/>
      <c r="G33" s="54"/>
      <c r="H33" s="55"/>
      <c r="I33" s="17">
        <v>73</v>
      </c>
      <c r="J33" s="21">
        <v>90</v>
      </c>
      <c r="K33" s="21">
        <v>90</v>
      </c>
      <c r="L33" s="21">
        <v>90</v>
      </c>
      <c r="M33" s="21"/>
      <c r="N33" s="5"/>
      <c r="O33" s="5"/>
      <c r="P33" s="8">
        <f t="shared" si="0"/>
        <v>49</v>
      </c>
    </row>
    <row r="34" spans="1:16" ht="15.75" x14ac:dyDescent="0.25">
      <c r="A34" s="23">
        <f>[2]sheet1!A28</f>
        <v>26</v>
      </c>
      <c r="B34" s="24" t="str">
        <f>[2]sheet1!B28</f>
        <v>211U0284</v>
      </c>
      <c r="C34" s="53" t="str">
        <f>[2]sheet1!C28</f>
        <v>VAZQUEZ CORDERO CARLOS YAVHET</v>
      </c>
      <c r="D34" s="54"/>
      <c r="E34" s="54"/>
      <c r="F34" s="54"/>
      <c r="G34" s="54"/>
      <c r="H34" s="55"/>
      <c r="I34" s="17">
        <v>70</v>
      </c>
      <c r="J34" s="21">
        <v>90</v>
      </c>
      <c r="K34" s="21">
        <v>90</v>
      </c>
      <c r="L34" s="21">
        <v>90</v>
      </c>
      <c r="M34" s="21"/>
      <c r="N34" s="5"/>
      <c r="O34" s="5"/>
      <c r="P34" s="8">
        <f t="shared" si="0"/>
        <v>48.571428571428569</v>
      </c>
    </row>
    <row r="35" spans="1:16" ht="15.75" x14ac:dyDescent="0.25">
      <c r="A35" s="23">
        <f>[2]sheet1!A29</f>
        <v>27</v>
      </c>
      <c r="B35" s="24" t="str">
        <f>[2]sheet1!B29</f>
        <v>211U0614</v>
      </c>
      <c r="C35" s="53" t="str">
        <f>[2]sheet1!C29</f>
        <v>VELASCO CONTRERAS GUSTAVO</v>
      </c>
      <c r="D35" s="54"/>
      <c r="E35" s="54"/>
      <c r="F35" s="54"/>
      <c r="G35" s="54"/>
      <c r="H35" s="55"/>
      <c r="I35" s="17">
        <v>87</v>
      </c>
      <c r="J35" s="21">
        <v>90</v>
      </c>
      <c r="K35" s="21">
        <v>90</v>
      </c>
      <c r="L35" s="21">
        <v>90</v>
      </c>
      <c r="M35" s="21"/>
      <c r="N35" s="5"/>
      <c r="O35" s="5"/>
      <c r="P35" s="8">
        <f t="shared" si="0"/>
        <v>51</v>
      </c>
    </row>
    <row r="36" spans="1:16" ht="15.75" x14ac:dyDescent="0.25">
      <c r="A36" s="23">
        <f>[2]sheet1!A30</f>
        <v>28</v>
      </c>
      <c r="B36" s="24" t="str">
        <f>[2]sheet1!B30</f>
        <v>211U0286</v>
      </c>
      <c r="C36" s="53" t="str">
        <f>[2]sheet1!C30</f>
        <v>VERGARA POLITO MARIA MAGDALENA</v>
      </c>
      <c r="D36" s="54"/>
      <c r="E36" s="54"/>
      <c r="F36" s="54"/>
      <c r="G36" s="54"/>
      <c r="H36" s="55"/>
      <c r="I36" s="17">
        <v>84</v>
      </c>
      <c r="J36" s="21">
        <v>90</v>
      </c>
      <c r="K36" s="21">
        <v>90</v>
      </c>
      <c r="L36" s="21">
        <v>90</v>
      </c>
      <c r="M36" s="21"/>
      <c r="N36" s="5"/>
      <c r="O36" s="5"/>
      <c r="P36" s="8">
        <f t="shared" si="0"/>
        <v>50.571428571428569</v>
      </c>
    </row>
    <row r="37" spans="1:16" x14ac:dyDescent="0.25">
      <c r="A37" s="23">
        <f>[2]sheet1!A31</f>
        <v>29</v>
      </c>
      <c r="B37" s="24" t="str">
        <f>[2]sheet1!B31</f>
        <v>211U0289</v>
      </c>
      <c r="C37" s="50" t="str">
        <f>[2]sheet1!C31</f>
        <v>XOLO TORNADO LIZBETH</v>
      </c>
      <c r="D37" s="51"/>
      <c r="E37" s="51"/>
      <c r="F37" s="51"/>
      <c r="G37" s="51"/>
      <c r="H37" s="52"/>
      <c r="I37" s="21">
        <v>70</v>
      </c>
      <c r="J37" s="21">
        <v>90</v>
      </c>
      <c r="K37" s="21">
        <v>90</v>
      </c>
      <c r="L37" s="21">
        <v>90</v>
      </c>
      <c r="M37" s="21"/>
      <c r="N37" s="5"/>
      <c r="O37" s="5"/>
      <c r="P37" s="8">
        <f t="shared" si="0"/>
        <v>48.571428571428569</v>
      </c>
    </row>
    <row r="38" spans="1:16" x14ac:dyDescent="0.25">
      <c r="A38" s="23"/>
      <c r="B38" s="24"/>
      <c r="C38" s="50"/>
      <c r="D38" s="51"/>
      <c r="E38" s="51"/>
      <c r="F38" s="51"/>
      <c r="G38" s="51"/>
      <c r="H38" s="52"/>
      <c r="I38" s="21"/>
      <c r="J38" s="21"/>
      <c r="K38" s="21"/>
      <c r="L38" s="21"/>
      <c r="M38" s="21"/>
      <c r="N38" s="5"/>
      <c r="O38" s="5"/>
      <c r="P38" s="8">
        <f t="shared" si="0"/>
        <v>0</v>
      </c>
    </row>
    <row r="39" spans="1:16" x14ac:dyDescent="0.25">
      <c r="A39" s="23"/>
      <c r="B39" s="24"/>
      <c r="C39" s="50"/>
      <c r="D39" s="51"/>
      <c r="E39" s="51"/>
      <c r="F39" s="51"/>
      <c r="G39" s="51"/>
      <c r="H39" s="52"/>
      <c r="I39" s="21"/>
      <c r="J39" s="21"/>
      <c r="K39" s="21"/>
      <c r="L39" s="21"/>
      <c r="M39" s="21"/>
      <c r="N39" s="5"/>
      <c r="O39" s="5"/>
      <c r="P39" s="8">
        <f t="shared" si="0"/>
        <v>0</v>
      </c>
    </row>
    <row r="40" spans="1:16" x14ac:dyDescent="0.25">
      <c r="A40" s="9"/>
      <c r="B40" s="9"/>
      <c r="C40" s="56"/>
      <c r="D40" s="57"/>
      <c r="E40" s="57"/>
      <c r="F40" s="57"/>
      <c r="G40" s="57"/>
      <c r="H40" s="58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25">
      <c r="A41" s="9"/>
      <c r="B41" s="9"/>
      <c r="C41" s="56"/>
      <c r="D41" s="57"/>
      <c r="E41" s="57"/>
      <c r="F41" s="57"/>
      <c r="G41" s="57"/>
      <c r="H41" s="58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25">
      <c r="A42" s="9"/>
      <c r="B42" s="9"/>
      <c r="C42" s="56"/>
      <c r="D42" s="57"/>
      <c r="E42" s="57"/>
      <c r="F42" s="57"/>
      <c r="G42" s="57"/>
      <c r="H42" s="58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25">
      <c r="A43" s="9"/>
      <c r="B43" s="9"/>
      <c r="C43" s="56"/>
      <c r="D43" s="57"/>
      <c r="E43" s="57"/>
      <c r="F43" s="57"/>
      <c r="G43" s="57"/>
      <c r="H43" s="58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25">
      <c r="A44" s="9"/>
      <c r="B44" s="9"/>
      <c r="C44" s="56"/>
      <c r="D44" s="57"/>
      <c r="E44" s="57"/>
      <c r="F44" s="57"/>
      <c r="G44" s="57"/>
      <c r="H44" s="58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25">
      <c r="A45" s="9"/>
      <c r="B45" s="10"/>
      <c r="C45" s="56"/>
      <c r="D45" s="57"/>
      <c r="E45" s="57"/>
      <c r="F45" s="57"/>
      <c r="G45" s="57"/>
      <c r="H45" s="58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25">
      <c r="A46" s="9"/>
      <c r="B46" s="10"/>
      <c r="C46" s="56"/>
      <c r="D46" s="57"/>
      <c r="E46" s="57"/>
      <c r="F46" s="57"/>
      <c r="G46" s="57"/>
      <c r="H46" s="58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25">
      <c r="A47" s="9"/>
      <c r="B47" s="10"/>
      <c r="C47" s="56"/>
      <c r="D47" s="57"/>
      <c r="E47" s="57"/>
      <c r="F47" s="57"/>
      <c r="G47" s="57"/>
      <c r="H47" s="58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25">
      <c r="A48" s="9"/>
      <c r="B48" s="10"/>
      <c r="C48" s="56"/>
      <c r="D48" s="57"/>
      <c r="E48" s="57"/>
      <c r="F48" s="57"/>
      <c r="G48" s="57"/>
      <c r="H48" s="58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25">
      <c r="A49" s="9"/>
      <c r="B49" s="10"/>
      <c r="C49" s="56"/>
      <c r="D49" s="57"/>
      <c r="E49" s="57"/>
      <c r="F49" s="57"/>
      <c r="G49" s="57"/>
      <c r="H49" s="58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25">
      <c r="A50" s="9"/>
      <c r="B50" s="10"/>
      <c r="C50" s="56"/>
      <c r="D50" s="57"/>
      <c r="E50" s="57"/>
      <c r="F50" s="57"/>
      <c r="G50" s="57"/>
      <c r="H50" s="58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25">
      <c r="A51" s="9"/>
      <c r="B51" s="10"/>
      <c r="C51" s="56"/>
      <c r="D51" s="57"/>
      <c r="E51" s="57"/>
      <c r="F51" s="57"/>
      <c r="G51" s="57"/>
      <c r="H51" s="58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25">
      <c r="A52" s="9"/>
      <c r="B52" s="10"/>
      <c r="C52" s="56"/>
      <c r="D52" s="57"/>
      <c r="E52" s="57"/>
      <c r="F52" s="57"/>
      <c r="G52" s="57"/>
      <c r="H52" s="58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25">
      <c r="A53" s="9"/>
      <c r="B53" s="4"/>
      <c r="C53" s="33"/>
      <c r="D53" s="34"/>
      <c r="E53" s="34"/>
      <c r="F53" s="34"/>
      <c r="G53" s="34"/>
      <c r="H53" s="35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25">
      <c r="B54" s="28"/>
      <c r="C54" s="28"/>
      <c r="D54" s="2"/>
      <c r="G54" s="36" t="s">
        <v>19</v>
      </c>
      <c r="H54" s="36"/>
      <c r="I54" s="11">
        <f t="shared" ref="I54:O54" si="1">COUNTIF(I9:I53,"&gt;=70")</f>
        <v>26</v>
      </c>
      <c r="J54" s="11">
        <f t="shared" si="1"/>
        <v>29</v>
      </c>
      <c r="K54" s="11">
        <f t="shared" si="1"/>
        <v>29</v>
      </c>
      <c r="L54" s="11">
        <f t="shared" si="1"/>
        <v>29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25">
      <c r="B55" s="28"/>
      <c r="C55" s="28"/>
      <c r="D55" s="13"/>
      <c r="G55" s="37" t="s">
        <v>20</v>
      </c>
      <c r="H55" s="37"/>
      <c r="I55" s="14">
        <f t="shared" ref="I55:P55" si="2">COUNTIF(I9:I53,"&lt;70")</f>
        <v>3</v>
      </c>
      <c r="J55" s="14">
        <f t="shared" si="2"/>
        <v>0</v>
      </c>
      <c r="K55" s="14">
        <f t="shared" si="2"/>
        <v>0</v>
      </c>
      <c r="L55" s="14">
        <f t="shared" si="2"/>
        <v>0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25">
      <c r="B56" s="28"/>
      <c r="C56" s="28"/>
      <c r="D56" s="28"/>
      <c r="G56" s="37" t="s">
        <v>21</v>
      </c>
      <c r="H56" s="37"/>
      <c r="I56" s="14">
        <f t="shared" ref="I56:P56" si="3">COUNT(I9:I53)</f>
        <v>29</v>
      </c>
      <c r="J56" s="14">
        <f t="shared" si="3"/>
        <v>29</v>
      </c>
      <c r="K56" s="14">
        <f t="shared" si="3"/>
        <v>29</v>
      </c>
      <c r="L56" s="14">
        <f t="shared" si="3"/>
        <v>29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25">
      <c r="B57" s="28"/>
      <c r="C57" s="28"/>
      <c r="D57" s="2"/>
      <c r="G57" s="29" t="s">
        <v>22</v>
      </c>
      <c r="H57" s="29"/>
      <c r="I57" s="15">
        <f t="shared" ref="I57:P57" si="4">I54/I56</f>
        <v>0.89655172413793105</v>
      </c>
      <c r="J57" s="16">
        <f t="shared" si="4"/>
        <v>1</v>
      </c>
      <c r="K57" s="16">
        <f t="shared" si="4"/>
        <v>1</v>
      </c>
      <c r="L57" s="16">
        <f t="shared" si="4"/>
        <v>1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25">
      <c r="B58" s="28"/>
      <c r="C58" s="28"/>
      <c r="D58" s="2"/>
      <c r="G58" s="29" t="s">
        <v>23</v>
      </c>
      <c r="H58" s="29"/>
      <c r="I58" s="15">
        <f t="shared" ref="I58:P58" si="5">I55/I56</f>
        <v>0.10344827586206896</v>
      </c>
      <c r="J58" s="15">
        <f t="shared" si="5"/>
        <v>0</v>
      </c>
      <c r="K58" s="16">
        <f t="shared" si="5"/>
        <v>0</v>
      </c>
      <c r="L58" s="16">
        <f t="shared" si="5"/>
        <v>0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25">
      <c r="B59" s="28"/>
      <c r="C59" s="28"/>
      <c r="D59" s="13"/>
    </row>
    <row r="60" spans="1:16" x14ac:dyDescent="0.25">
      <c r="B60" s="2"/>
      <c r="C60" s="2"/>
      <c r="D60" s="13"/>
    </row>
    <row r="61" spans="1:16" x14ac:dyDescent="0.25">
      <c r="I61" s="30"/>
      <c r="J61" s="30"/>
      <c r="K61" s="30"/>
      <c r="L61" s="30"/>
      <c r="M61" s="30"/>
      <c r="N61" s="30"/>
      <c r="O61" s="30"/>
    </row>
    <row r="62" spans="1:16" x14ac:dyDescent="0.25">
      <c r="I62" s="31" t="s">
        <v>24</v>
      </c>
      <c r="J62" s="31"/>
      <c r="K62" s="31"/>
      <c r="L62" s="31"/>
      <c r="M62" s="31"/>
      <c r="N62" s="31"/>
      <c r="O62" s="31"/>
    </row>
  </sheetData>
  <mergeCells count="67">
    <mergeCell ref="B58:C58"/>
    <mergeCell ref="G58:H58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zoomScale="80" zoomScaleNormal="80" workbookViewId="0">
      <selection activeCell="L25" sqref="L25"/>
    </sheetView>
  </sheetViews>
  <sheetFormatPr baseColWidth="10" defaultRowHeight="15" x14ac:dyDescent="0.25"/>
  <cols>
    <col min="7" max="7" width="0.5703125" customWidth="1"/>
    <col min="8" max="8" width="11.42578125" hidden="1" customWidth="1"/>
    <col min="9" max="9" width="13.42578125" customWidth="1"/>
  </cols>
  <sheetData>
    <row r="2" spans="1:16" ht="15.75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</row>
    <row r="3" spans="1:16" x14ac:dyDescent="0.25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2"/>
    </row>
    <row r="4" spans="1:16" x14ac:dyDescent="0.25">
      <c r="B4" t="s">
        <v>2</v>
      </c>
      <c r="C4" s="47" t="s">
        <v>32</v>
      </c>
      <c r="D4" s="47"/>
      <c r="E4" s="47"/>
      <c r="F4" s="47"/>
      <c r="H4" t="s">
        <v>3</v>
      </c>
      <c r="I4" s="43" t="s">
        <v>33</v>
      </c>
      <c r="J4" s="43"/>
      <c r="L4" t="s">
        <v>4</v>
      </c>
      <c r="M4" s="48">
        <v>45812</v>
      </c>
      <c r="N4" s="48"/>
    </row>
    <row r="5" spans="1:16" x14ac:dyDescent="0.25">
      <c r="C5" s="3"/>
      <c r="D5" s="3"/>
      <c r="E5" s="3"/>
      <c r="F5" s="3"/>
    </row>
    <row r="6" spans="1:16" x14ac:dyDescent="0.25">
      <c r="B6" t="s">
        <v>5</v>
      </c>
      <c r="C6" s="43" t="s">
        <v>34</v>
      </c>
      <c r="D6" s="43"/>
      <c r="E6" s="43"/>
      <c r="F6" s="43"/>
      <c r="H6" s="28" t="s">
        <v>6</v>
      </c>
      <c r="I6" s="28"/>
      <c r="J6" s="44" t="s">
        <v>7</v>
      </c>
      <c r="K6" s="44"/>
      <c r="L6" s="44"/>
      <c r="M6" s="44"/>
      <c r="N6" s="44"/>
      <c r="O6" s="44"/>
    </row>
    <row r="8" spans="1:16" x14ac:dyDescent="0.25">
      <c r="A8" s="4" t="s">
        <v>8</v>
      </c>
      <c r="B8" s="4" t="s">
        <v>9</v>
      </c>
      <c r="C8" s="42" t="s">
        <v>10</v>
      </c>
      <c r="D8" s="42"/>
      <c r="E8" s="42"/>
      <c r="F8" s="42"/>
      <c r="G8" s="42"/>
      <c r="H8" s="42"/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6" t="s">
        <v>18</v>
      </c>
    </row>
    <row r="9" spans="1:16" ht="15.75" x14ac:dyDescent="0.25">
      <c r="A9" s="18">
        <f>[3]sheet1!A3</f>
        <v>1</v>
      </c>
      <c r="B9" s="19" t="str">
        <f>[3]sheet1!B3</f>
        <v>231U0188</v>
      </c>
      <c r="C9" s="59" t="str">
        <f>[3]sheet1!C3</f>
        <v>CHAGALA FISCAL MIGUEL ANGEL</v>
      </c>
      <c r="D9" s="60"/>
      <c r="E9" s="60"/>
      <c r="F9" s="60"/>
      <c r="G9" s="60"/>
      <c r="H9" s="61"/>
      <c r="I9" s="7">
        <v>70</v>
      </c>
      <c r="J9" s="22">
        <v>35</v>
      </c>
      <c r="K9" s="22">
        <v>70</v>
      </c>
      <c r="L9" s="22">
        <v>50</v>
      </c>
      <c r="M9" s="22"/>
      <c r="N9" s="22"/>
      <c r="O9" s="22"/>
      <c r="P9" s="8">
        <f t="shared" ref="P9:P53" si="0">SUM(I9:O9)/7</f>
        <v>32.142857142857146</v>
      </c>
    </row>
    <row r="10" spans="1:16" ht="15.75" x14ac:dyDescent="0.25">
      <c r="A10" s="18">
        <f>[3]sheet1!A4</f>
        <v>2</v>
      </c>
      <c r="B10" s="19" t="str">
        <f>[3]sheet1!B4</f>
        <v>231U0189</v>
      </c>
      <c r="C10" s="59" t="str">
        <f>[3]sheet1!C4</f>
        <v>CHAPOL MARTINEZ KARLA MONSERRAT</v>
      </c>
      <c r="D10" s="60"/>
      <c r="E10" s="60"/>
      <c r="F10" s="60"/>
      <c r="G10" s="60"/>
      <c r="H10" s="61"/>
      <c r="I10" s="7">
        <v>100</v>
      </c>
      <c r="J10" s="22">
        <v>100</v>
      </c>
      <c r="K10" s="22">
        <v>100</v>
      </c>
      <c r="L10" s="22">
        <v>100</v>
      </c>
      <c r="M10" s="22"/>
      <c r="N10" s="22"/>
      <c r="O10" s="22"/>
      <c r="P10" s="8">
        <f t="shared" si="0"/>
        <v>57.142857142857146</v>
      </c>
    </row>
    <row r="11" spans="1:16" ht="15.75" x14ac:dyDescent="0.25">
      <c r="A11" s="18">
        <f>[3]sheet1!A5</f>
        <v>3</v>
      </c>
      <c r="B11" s="19" t="str">
        <f>[3]sheet1!B5</f>
        <v>231U0191</v>
      </c>
      <c r="C11" s="59" t="str">
        <f>[3]sheet1!C5</f>
        <v>COBAXIN XOLO YANET</v>
      </c>
      <c r="D11" s="60"/>
      <c r="E11" s="60"/>
      <c r="F11" s="60"/>
      <c r="G11" s="60"/>
      <c r="H11" s="61"/>
      <c r="I11" s="7">
        <v>70</v>
      </c>
      <c r="J11" s="22">
        <v>70</v>
      </c>
      <c r="K11" s="22">
        <v>70</v>
      </c>
      <c r="L11" s="22">
        <v>50</v>
      </c>
      <c r="M11" s="22"/>
      <c r="N11" s="22"/>
      <c r="O11" s="22"/>
      <c r="P11" s="8">
        <f t="shared" si="0"/>
        <v>37.142857142857146</v>
      </c>
    </row>
    <row r="12" spans="1:16" ht="15.75" x14ac:dyDescent="0.25">
      <c r="A12" s="18">
        <f>[3]sheet1!A6</f>
        <v>4</v>
      </c>
      <c r="B12" s="19" t="str">
        <f>[3]sheet1!B6</f>
        <v>231U0192</v>
      </c>
      <c r="C12" s="59" t="str">
        <f>[3]sheet1!C6</f>
        <v>COBIX OSORIO CARLOS AUGUSTO</v>
      </c>
      <c r="D12" s="60"/>
      <c r="E12" s="60"/>
      <c r="F12" s="60"/>
      <c r="G12" s="60"/>
      <c r="H12" s="61"/>
      <c r="I12" s="7">
        <v>70</v>
      </c>
      <c r="J12" s="5">
        <v>70</v>
      </c>
      <c r="K12" s="5">
        <v>70</v>
      </c>
      <c r="L12" s="27">
        <v>50</v>
      </c>
      <c r="M12" s="5"/>
      <c r="N12" s="5"/>
      <c r="O12" s="5"/>
      <c r="P12" s="8">
        <f t="shared" si="0"/>
        <v>37.142857142857146</v>
      </c>
    </row>
    <row r="13" spans="1:16" ht="15.75" x14ac:dyDescent="0.25">
      <c r="A13" s="18">
        <f>[3]sheet1!A7</f>
        <v>5</v>
      </c>
      <c r="B13" s="19" t="str">
        <f>[3]sheet1!B7</f>
        <v>231U0197</v>
      </c>
      <c r="C13" s="59" t="str">
        <f>[3]sheet1!C7</f>
        <v>DOMINGUEZ MORALES XIMENA</v>
      </c>
      <c r="D13" s="60"/>
      <c r="E13" s="60"/>
      <c r="F13" s="60"/>
      <c r="G13" s="60"/>
      <c r="H13" s="61"/>
      <c r="I13" s="7">
        <v>70</v>
      </c>
      <c r="J13" s="5">
        <v>70</v>
      </c>
      <c r="K13" s="5">
        <v>70</v>
      </c>
      <c r="L13" s="27">
        <v>50</v>
      </c>
      <c r="M13" s="5"/>
      <c r="N13" s="5"/>
      <c r="O13" s="5"/>
      <c r="P13" s="8">
        <f t="shared" si="0"/>
        <v>37.142857142857146</v>
      </c>
    </row>
    <row r="14" spans="1:16" ht="15.75" x14ac:dyDescent="0.25">
      <c r="A14" s="18">
        <f>[3]sheet1!A8</f>
        <v>6</v>
      </c>
      <c r="B14" s="19" t="str">
        <f>[3]sheet1!B8</f>
        <v>231U0201</v>
      </c>
      <c r="C14" s="59" t="str">
        <f>[3]sheet1!C8</f>
        <v>GARCIA CANELA FRANCISCO</v>
      </c>
      <c r="D14" s="60"/>
      <c r="E14" s="60"/>
      <c r="F14" s="60"/>
      <c r="G14" s="60"/>
      <c r="H14" s="61"/>
      <c r="I14" s="7">
        <v>70</v>
      </c>
      <c r="J14" s="5" t="s">
        <v>40</v>
      </c>
      <c r="K14" s="5">
        <v>70</v>
      </c>
      <c r="L14" s="5">
        <v>70</v>
      </c>
      <c r="M14" s="5"/>
      <c r="N14" s="5"/>
      <c r="O14" s="5"/>
      <c r="P14" s="8">
        <f t="shared" si="0"/>
        <v>30</v>
      </c>
    </row>
    <row r="15" spans="1:16" ht="15.75" x14ac:dyDescent="0.25">
      <c r="A15" s="18">
        <f>[3]sheet1!A9</f>
        <v>7</v>
      </c>
      <c r="B15" s="19" t="str">
        <f>[3]sheet1!B9</f>
        <v>231U0208</v>
      </c>
      <c r="C15" s="59" t="str">
        <f>[3]sheet1!C9</f>
        <v>MARCIAL GARCIA ALAN ANTONIO</v>
      </c>
      <c r="D15" s="60"/>
      <c r="E15" s="60"/>
      <c r="F15" s="60"/>
      <c r="G15" s="60"/>
      <c r="H15" s="61"/>
      <c r="I15" s="7">
        <v>70</v>
      </c>
      <c r="J15" s="5" t="s">
        <v>40</v>
      </c>
      <c r="K15" s="5">
        <v>70</v>
      </c>
      <c r="L15" s="5">
        <v>70</v>
      </c>
      <c r="M15" s="5"/>
      <c r="N15" s="5"/>
      <c r="O15" s="5"/>
      <c r="P15" s="8">
        <f t="shared" si="0"/>
        <v>30</v>
      </c>
    </row>
    <row r="16" spans="1:16" ht="15.75" x14ac:dyDescent="0.25">
      <c r="A16" s="18">
        <f>[3]sheet1!A10</f>
        <v>8</v>
      </c>
      <c r="B16" s="19" t="str">
        <f>[3]sheet1!B10</f>
        <v>231U0213</v>
      </c>
      <c r="C16" s="59" t="str">
        <f>[3]sheet1!C10</f>
        <v>MORALES CANO AISHA SHECCID</v>
      </c>
      <c r="D16" s="60"/>
      <c r="E16" s="60"/>
      <c r="F16" s="60"/>
      <c r="G16" s="60"/>
      <c r="H16" s="61"/>
      <c r="I16" s="7">
        <v>70</v>
      </c>
      <c r="J16" s="5">
        <v>70</v>
      </c>
      <c r="K16" s="5">
        <v>70</v>
      </c>
      <c r="L16" s="5">
        <v>50</v>
      </c>
      <c r="M16" s="5"/>
      <c r="N16" s="5"/>
      <c r="O16" s="5"/>
      <c r="P16" s="8">
        <f t="shared" si="0"/>
        <v>37.142857142857146</v>
      </c>
    </row>
    <row r="17" spans="1:16" ht="15.75" x14ac:dyDescent="0.25">
      <c r="A17" s="18">
        <f>[3]sheet1!A11</f>
        <v>9</v>
      </c>
      <c r="B17" s="19" t="str">
        <f>[3]sheet1!B11</f>
        <v>221U0313</v>
      </c>
      <c r="C17" s="59" t="str">
        <f>[3]sheet1!C11</f>
        <v>MORALES HERNANDEZ SAMUEL</v>
      </c>
      <c r="D17" s="60"/>
      <c r="E17" s="60"/>
      <c r="F17" s="60"/>
      <c r="G17" s="60"/>
      <c r="H17" s="61"/>
      <c r="I17" s="17">
        <v>20</v>
      </c>
      <c r="J17" s="5">
        <v>70</v>
      </c>
      <c r="K17" s="5">
        <v>20</v>
      </c>
      <c r="L17" s="5">
        <v>70</v>
      </c>
      <c r="M17" s="5"/>
      <c r="N17" s="5"/>
      <c r="O17" s="5"/>
      <c r="P17" s="8">
        <f t="shared" si="0"/>
        <v>25.714285714285715</v>
      </c>
    </row>
    <row r="18" spans="1:16" ht="15.75" x14ac:dyDescent="0.25">
      <c r="A18" s="18">
        <f>[3]sheet1!A12</f>
        <v>10</v>
      </c>
      <c r="B18" s="19" t="str">
        <f>[3]sheet1!B12</f>
        <v>231U0216</v>
      </c>
      <c r="C18" s="59" t="str">
        <f>[3]sheet1!C12</f>
        <v>MORTERA ELIAS ALEXANDER</v>
      </c>
      <c r="D18" s="60"/>
      <c r="E18" s="60"/>
      <c r="F18" s="60"/>
      <c r="G18" s="60"/>
      <c r="H18" s="61"/>
      <c r="I18" s="17">
        <v>20</v>
      </c>
      <c r="J18" s="5">
        <v>70</v>
      </c>
      <c r="K18" s="5">
        <v>20</v>
      </c>
      <c r="L18" s="27">
        <v>70</v>
      </c>
      <c r="M18" s="5"/>
      <c r="N18" s="5"/>
      <c r="O18" s="5"/>
      <c r="P18" s="8">
        <f t="shared" si="0"/>
        <v>25.714285714285715</v>
      </c>
    </row>
    <row r="19" spans="1:16" ht="15.75" x14ac:dyDescent="0.25">
      <c r="A19" s="18">
        <f>[3]sheet1!A13</f>
        <v>11</v>
      </c>
      <c r="B19" s="19" t="str">
        <f>[3]sheet1!B13</f>
        <v>231U0237</v>
      </c>
      <c r="C19" s="59" t="str">
        <f>[3]sheet1!C13</f>
        <v>ORGANISTA VILLASECA SIGRID SUZETTE</v>
      </c>
      <c r="D19" s="60"/>
      <c r="E19" s="60"/>
      <c r="F19" s="60"/>
      <c r="G19" s="60"/>
      <c r="H19" s="61"/>
      <c r="I19" s="17">
        <v>20</v>
      </c>
      <c r="J19" s="5">
        <v>70</v>
      </c>
      <c r="K19" s="5">
        <v>20</v>
      </c>
      <c r="L19" s="27">
        <v>70</v>
      </c>
      <c r="M19" s="5"/>
      <c r="N19" s="5"/>
      <c r="O19" s="5"/>
      <c r="P19" s="8">
        <f t="shared" si="0"/>
        <v>25.714285714285715</v>
      </c>
    </row>
    <row r="20" spans="1:16" ht="15.75" x14ac:dyDescent="0.25">
      <c r="A20" s="18">
        <f>[3]sheet1!A14</f>
        <v>12</v>
      </c>
      <c r="B20" s="19" t="str">
        <f>[3]sheet1!B14</f>
        <v>231U0223</v>
      </c>
      <c r="C20" s="59" t="str">
        <f>[3]sheet1!C14</f>
        <v>PUCHETA VILLALOBOS JOSE MANUEL</v>
      </c>
      <c r="D20" s="60"/>
      <c r="E20" s="60"/>
      <c r="F20" s="60"/>
      <c r="G20" s="60"/>
      <c r="H20" s="61"/>
      <c r="I20" s="17">
        <v>20</v>
      </c>
      <c r="J20" s="5">
        <v>70</v>
      </c>
      <c r="K20" s="5">
        <v>20</v>
      </c>
      <c r="L20" s="27">
        <v>70</v>
      </c>
      <c r="M20" s="5"/>
      <c r="N20" s="5"/>
      <c r="O20" s="5"/>
      <c r="P20" s="8">
        <f t="shared" si="0"/>
        <v>25.714285714285715</v>
      </c>
    </row>
    <row r="21" spans="1:16" ht="15.75" x14ac:dyDescent="0.25">
      <c r="A21" s="18">
        <f>[3]sheet1!A15</f>
        <v>13</v>
      </c>
      <c r="B21" s="19" t="str">
        <f>[3]sheet1!B15</f>
        <v>231U0224</v>
      </c>
      <c r="C21" s="59" t="str">
        <f>[3]sheet1!C15</f>
        <v>QUEZADA CHACHA CARLOS RAYMUNDO</v>
      </c>
      <c r="D21" s="60"/>
      <c r="E21" s="60"/>
      <c r="F21" s="60"/>
      <c r="G21" s="60"/>
      <c r="H21" s="61"/>
      <c r="I21" s="17">
        <v>80</v>
      </c>
      <c r="J21" s="5">
        <v>100</v>
      </c>
      <c r="K21" s="5">
        <v>80</v>
      </c>
      <c r="L21" s="5">
        <v>60</v>
      </c>
      <c r="M21" s="5"/>
      <c r="N21" s="5"/>
      <c r="O21" s="5"/>
      <c r="P21" s="8">
        <f t="shared" si="0"/>
        <v>45.714285714285715</v>
      </c>
    </row>
    <row r="22" spans="1:16" ht="15.75" x14ac:dyDescent="0.25">
      <c r="A22" s="18">
        <f>[3]sheet1!A16</f>
        <v>14</v>
      </c>
      <c r="B22" s="19" t="str">
        <f>[3]sheet1!B16</f>
        <v>231U0228</v>
      </c>
      <c r="C22" s="59" t="str">
        <f>[3]sheet1!C16</f>
        <v>ROVIRA MACARIO EDUARDO</v>
      </c>
      <c r="D22" s="60"/>
      <c r="E22" s="60"/>
      <c r="F22" s="60"/>
      <c r="G22" s="60"/>
      <c r="H22" s="61"/>
      <c r="I22" s="17">
        <v>80</v>
      </c>
      <c r="J22" s="5">
        <v>70</v>
      </c>
      <c r="K22" s="5">
        <v>80</v>
      </c>
      <c r="L22" s="5">
        <v>60</v>
      </c>
      <c r="M22" s="5"/>
      <c r="N22" s="5"/>
      <c r="O22" s="5"/>
      <c r="P22" s="8">
        <f t="shared" si="0"/>
        <v>41.428571428571431</v>
      </c>
    </row>
    <row r="23" spans="1:16" ht="15.75" x14ac:dyDescent="0.25">
      <c r="A23" s="18">
        <f>[3]sheet1!A17</f>
        <v>15</v>
      </c>
      <c r="B23" s="19" t="str">
        <f>[3]sheet1!B17</f>
        <v>231U0232</v>
      </c>
      <c r="C23" s="59" t="str">
        <f>[3]sheet1!C17</f>
        <v>TEPOX CHAPOL CARLOS</v>
      </c>
      <c r="D23" s="60"/>
      <c r="E23" s="60"/>
      <c r="F23" s="60"/>
      <c r="G23" s="60"/>
      <c r="H23" s="61"/>
      <c r="I23" s="17">
        <v>80</v>
      </c>
      <c r="J23" s="5" t="s">
        <v>40</v>
      </c>
      <c r="K23" s="5">
        <v>80</v>
      </c>
      <c r="L23" s="5">
        <v>60</v>
      </c>
      <c r="M23" s="5"/>
      <c r="N23" s="5"/>
      <c r="O23" s="5"/>
      <c r="P23" s="8">
        <f t="shared" si="0"/>
        <v>31.428571428571427</v>
      </c>
    </row>
    <row r="24" spans="1:16" ht="15.75" x14ac:dyDescent="0.25">
      <c r="A24" s="18">
        <f>[3]sheet1!A18</f>
        <v>16</v>
      </c>
      <c r="B24" s="19" t="str">
        <f>[3]sheet1!B18</f>
        <v>231U0234</v>
      </c>
      <c r="C24" s="59" t="str">
        <f>[3]sheet1!C18</f>
        <v>VILLAFUERTE CHONTAL YOSHUA</v>
      </c>
      <c r="D24" s="60"/>
      <c r="E24" s="60"/>
      <c r="F24" s="60"/>
      <c r="G24" s="60"/>
      <c r="H24" s="61"/>
      <c r="I24" s="17">
        <v>80</v>
      </c>
      <c r="J24" s="5">
        <v>70</v>
      </c>
      <c r="K24" s="5">
        <v>80</v>
      </c>
      <c r="L24" s="5">
        <v>60</v>
      </c>
      <c r="M24" s="5"/>
      <c r="N24" s="5"/>
      <c r="O24" s="5"/>
      <c r="P24" s="8">
        <f t="shared" si="0"/>
        <v>41.428571428571431</v>
      </c>
    </row>
    <row r="25" spans="1:16" ht="15.75" x14ac:dyDescent="0.25">
      <c r="A25" s="18"/>
      <c r="B25" s="19"/>
      <c r="C25" s="59"/>
      <c r="D25" s="60"/>
      <c r="E25" s="60"/>
      <c r="F25" s="60"/>
      <c r="G25" s="60"/>
      <c r="H25" s="61"/>
      <c r="I25" s="7"/>
      <c r="J25" s="5"/>
      <c r="K25" s="5"/>
      <c r="L25" s="5"/>
      <c r="M25" s="5"/>
      <c r="N25" s="5"/>
      <c r="O25" s="5"/>
      <c r="P25" s="8">
        <f t="shared" si="0"/>
        <v>0</v>
      </c>
    </row>
    <row r="26" spans="1:16" ht="15.75" x14ac:dyDescent="0.25">
      <c r="A26" s="18"/>
      <c r="B26" s="19"/>
      <c r="C26" s="59"/>
      <c r="D26" s="60"/>
      <c r="E26" s="60"/>
      <c r="F26" s="60"/>
      <c r="G26" s="60"/>
      <c r="H26" s="61"/>
      <c r="I26" s="7"/>
      <c r="J26" s="5"/>
      <c r="K26" s="5"/>
      <c r="L26" s="5"/>
      <c r="M26" s="5"/>
      <c r="N26" s="5"/>
      <c r="O26" s="5"/>
      <c r="P26" s="8">
        <f t="shared" si="0"/>
        <v>0</v>
      </c>
    </row>
    <row r="27" spans="1:16" ht="15.75" x14ac:dyDescent="0.25">
      <c r="A27" s="18"/>
      <c r="B27" s="19"/>
      <c r="C27" s="59"/>
      <c r="D27" s="60"/>
      <c r="E27" s="60"/>
      <c r="F27" s="60"/>
      <c r="G27" s="60"/>
      <c r="H27" s="61"/>
      <c r="I27" s="7"/>
      <c r="J27" s="5"/>
      <c r="K27" s="5"/>
      <c r="L27" s="5"/>
      <c r="M27" s="5"/>
      <c r="N27" s="5"/>
      <c r="O27" s="5"/>
      <c r="P27" s="8">
        <f t="shared" si="0"/>
        <v>0</v>
      </c>
    </row>
    <row r="28" spans="1:16" ht="15.75" x14ac:dyDescent="0.25">
      <c r="A28" s="18"/>
      <c r="B28" s="19"/>
      <c r="C28" s="59"/>
      <c r="D28" s="60"/>
      <c r="E28" s="60"/>
      <c r="F28" s="60"/>
      <c r="G28" s="60"/>
      <c r="H28" s="61"/>
      <c r="I28" s="7"/>
      <c r="J28" s="5"/>
      <c r="K28" s="5"/>
      <c r="L28" s="5"/>
      <c r="M28" s="5"/>
      <c r="N28" s="5"/>
      <c r="O28" s="5"/>
      <c r="P28" s="8">
        <f t="shared" si="0"/>
        <v>0</v>
      </c>
    </row>
    <row r="29" spans="1:16" ht="15.75" x14ac:dyDescent="0.25">
      <c r="A29" s="18"/>
      <c r="B29" s="19"/>
      <c r="C29" s="59"/>
      <c r="D29" s="60"/>
      <c r="E29" s="60"/>
      <c r="F29" s="60"/>
      <c r="G29" s="60"/>
      <c r="H29" s="61"/>
      <c r="I29" s="7"/>
      <c r="J29" s="5"/>
      <c r="K29" s="5"/>
      <c r="L29" s="5"/>
      <c r="M29" s="5"/>
      <c r="N29" s="5"/>
      <c r="O29" s="5"/>
      <c r="P29" s="8">
        <f t="shared" si="0"/>
        <v>0</v>
      </c>
    </row>
    <row r="30" spans="1:16" ht="15.75" x14ac:dyDescent="0.25">
      <c r="A30" s="18"/>
      <c r="B30" s="19"/>
      <c r="C30" s="59"/>
      <c r="D30" s="60"/>
      <c r="E30" s="60"/>
      <c r="F30" s="60"/>
      <c r="G30" s="60"/>
      <c r="H30" s="61"/>
      <c r="I30" s="7"/>
      <c r="J30" s="5"/>
      <c r="K30" s="5"/>
      <c r="L30" s="5"/>
      <c r="M30" s="5"/>
      <c r="N30" s="5"/>
      <c r="O30" s="5"/>
      <c r="P30" s="8">
        <f t="shared" si="0"/>
        <v>0</v>
      </c>
    </row>
    <row r="31" spans="1:16" ht="15.75" x14ac:dyDescent="0.25">
      <c r="A31" s="18"/>
      <c r="B31" s="19"/>
      <c r="C31" s="59"/>
      <c r="D31" s="60"/>
      <c r="E31" s="60"/>
      <c r="F31" s="60"/>
      <c r="G31" s="60"/>
      <c r="H31" s="61"/>
      <c r="I31" s="7"/>
      <c r="J31" s="5"/>
      <c r="K31" s="5"/>
      <c r="L31" s="5"/>
      <c r="M31" s="5"/>
      <c r="N31" s="5"/>
      <c r="O31" s="5"/>
      <c r="P31" s="8">
        <f t="shared" si="0"/>
        <v>0</v>
      </c>
    </row>
    <row r="32" spans="1:16" ht="15.75" x14ac:dyDescent="0.25">
      <c r="A32" s="18"/>
      <c r="B32" s="19"/>
      <c r="C32" s="59"/>
      <c r="D32" s="60"/>
      <c r="E32" s="60"/>
      <c r="F32" s="60"/>
      <c r="G32" s="60"/>
      <c r="H32" s="61"/>
      <c r="I32" s="7"/>
      <c r="J32" s="5"/>
      <c r="K32" s="5"/>
      <c r="L32" s="5"/>
      <c r="M32" s="5"/>
      <c r="N32" s="5"/>
      <c r="O32" s="5"/>
      <c r="P32" s="8">
        <f t="shared" si="0"/>
        <v>0</v>
      </c>
    </row>
    <row r="33" spans="1:16" ht="15.75" x14ac:dyDescent="0.25">
      <c r="A33" s="18"/>
      <c r="B33" s="19"/>
      <c r="C33" s="65"/>
      <c r="D33" s="66"/>
      <c r="E33" s="66"/>
      <c r="F33" s="66"/>
      <c r="G33" s="66"/>
      <c r="H33" s="67"/>
      <c r="I33" s="7"/>
      <c r="J33" s="5"/>
      <c r="K33" s="5"/>
      <c r="L33" s="5"/>
      <c r="M33" s="5"/>
      <c r="N33" s="5"/>
      <c r="O33" s="5"/>
      <c r="P33" s="8">
        <f t="shared" si="0"/>
        <v>0</v>
      </c>
    </row>
    <row r="34" spans="1:16" ht="15.75" x14ac:dyDescent="0.25">
      <c r="A34" s="18"/>
      <c r="B34" s="19"/>
      <c r="C34" s="65"/>
      <c r="D34" s="66"/>
      <c r="E34" s="66"/>
      <c r="F34" s="66"/>
      <c r="G34" s="66"/>
      <c r="H34" s="67"/>
      <c r="I34" s="7"/>
      <c r="J34" s="5"/>
      <c r="K34" s="5"/>
      <c r="L34" s="5"/>
      <c r="M34" s="5"/>
      <c r="N34" s="5"/>
      <c r="O34" s="5"/>
      <c r="P34" s="8">
        <f t="shared" si="0"/>
        <v>0</v>
      </c>
    </row>
    <row r="35" spans="1:16" ht="15.75" x14ac:dyDescent="0.25">
      <c r="A35" s="18"/>
      <c r="B35" s="19"/>
      <c r="C35" s="65"/>
      <c r="D35" s="66"/>
      <c r="E35" s="66"/>
      <c r="F35" s="66"/>
      <c r="G35" s="66"/>
      <c r="H35" s="67"/>
      <c r="I35" s="7"/>
      <c r="J35" s="5"/>
      <c r="K35" s="5"/>
      <c r="L35" s="5"/>
      <c r="M35" s="5"/>
      <c r="N35" s="5"/>
      <c r="O35" s="5"/>
      <c r="P35" s="8">
        <f t="shared" si="0"/>
        <v>0</v>
      </c>
    </row>
    <row r="36" spans="1:16" ht="15.75" x14ac:dyDescent="0.25">
      <c r="A36" s="18"/>
      <c r="B36" s="19"/>
      <c r="C36" s="65"/>
      <c r="D36" s="66"/>
      <c r="E36" s="66"/>
      <c r="F36" s="66"/>
      <c r="G36" s="66"/>
      <c r="H36" s="67"/>
      <c r="I36" s="7"/>
      <c r="J36" s="5"/>
      <c r="K36" s="5"/>
      <c r="L36" s="5"/>
      <c r="M36" s="5"/>
      <c r="N36" s="5"/>
      <c r="O36" s="5"/>
      <c r="P36" s="8">
        <f t="shared" si="0"/>
        <v>0</v>
      </c>
    </row>
    <row r="37" spans="1:16" x14ac:dyDescent="0.25">
      <c r="A37" s="18"/>
      <c r="B37" s="19"/>
      <c r="C37" s="62"/>
      <c r="D37" s="63"/>
      <c r="E37" s="63"/>
      <c r="F37" s="63"/>
      <c r="G37" s="63"/>
      <c r="H37" s="64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25">
      <c r="A38" s="18"/>
      <c r="B38" s="19"/>
      <c r="C38" s="62"/>
      <c r="D38" s="63"/>
      <c r="E38" s="63"/>
      <c r="F38" s="63"/>
      <c r="G38" s="63"/>
      <c r="H38" s="64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25">
      <c r="A39" s="18"/>
      <c r="B39" s="19"/>
      <c r="C39" s="62"/>
      <c r="D39" s="63"/>
      <c r="E39" s="63"/>
      <c r="F39" s="63"/>
      <c r="G39" s="63"/>
      <c r="H39" s="64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25">
      <c r="A40" s="9"/>
      <c r="B40" s="9"/>
      <c r="C40" s="56"/>
      <c r="D40" s="57"/>
      <c r="E40" s="57"/>
      <c r="F40" s="57"/>
      <c r="G40" s="57"/>
      <c r="H40" s="58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25">
      <c r="A41" s="9"/>
      <c r="B41" s="9"/>
      <c r="C41" s="56"/>
      <c r="D41" s="57"/>
      <c r="E41" s="57"/>
      <c r="F41" s="57"/>
      <c r="G41" s="57"/>
      <c r="H41" s="58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25">
      <c r="A42" s="9"/>
      <c r="B42" s="9"/>
      <c r="C42" s="56"/>
      <c r="D42" s="57"/>
      <c r="E42" s="57"/>
      <c r="F42" s="57"/>
      <c r="G42" s="57"/>
      <c r="H42" s="58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25">
      <c r="A43" s="9"/>
      <c r="B43" s="9"/>
      <c r="C43" s="56"/>
      <c r="D43" s="57"/>
      <c r="E43" s="57"/>
      <c r="F43" s="57"/>
      <c r="G43" s="57"/>
      <c r="H43" s="58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25">
      <c r="A44" s="9"/>
      <c r="B44" s="9"/>
      <c r="C44" s="56"/>
      <c r="D44" s="57"/>
      <c r="E44" s="57"/>
      <c r="F44" s="57"/>
      <c r="G44" s="57"/>
      <c r="H44" s="58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25">
      <c r="A45" s="9"/>
      <c r="B45" s="10"/>
      <c r="C45" s="56"/>
      <c r="D45" s="57"/>
      <c r="E45" s="57"/>
      <c r="F45" s="57"/>
      <c r="G45" s="57"/>
      <c r="H45" s="58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25">
      <c r="A46" s="9"/>
      <c r="B46" s="10"/>
      <c r="C46" s="56"/>
      <c r="D46" s="57"/>
      <c r="E46" s="57"/>
      <c r="F46" s="57"/>
      <c r="G46" s="57"/>
      <c r="H46" s="58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25">
      <c r="A47" s="9"/>
      <c r="B47" s="10"/>
      <c r="C47" s="56"/>
      <c r="D47" s="57"/>
      <c r="E47" s="57"/>
      <c r="F47" s="57"/>
      <c r="G47" s="57"/>
      <c r="H47" s="58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25">
      <c r="A48" s="9"/>
      <c r="B48" s="10"/>
      <c r="C48" s="56"/>
      <c r="D48" s="57"/>
      <c r="E48" s="57"/>
      <c r="F48" s="57"/>
      <c r="G48" s="57"/>
      <c r="H48" s="58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25">
      <c r="A49" s="9"/>
      <c r="B49" s="10"/>
      <c r="C49" s="56"/>
      <c r="D49" s="57"/>
      <c r="E49" s="57"/>
      <c r="F49" s="57"/>
      <c r="G49" s="57"/>
      <c r="H49" s="58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25">
      <c r="A50" s="9"/>
      <c r="B50" s="10"/>
      <c r="C50" s="56"/>
      <c r="D50" s="57"/>
      <c r="E50" s="57"/>
      <c r="F50" s="57"/>
      <c r="G50" s="57"/>
      <c r="H50" s="58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25">
      <c r="A51" s="9"/>
      <c r="B51" s="10"/>
      <c r="C51" s="56"/>
      <c r="D51" s="57"/>
      <c r="E51" s="57"/>
      <c r="F51" s="57"/>
      <c r="G51" s="57"/>
      <c r="H51" s="58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25">
      <c r="A52" s="9"/>
      <c r="B52" s="10"/>
      <c r="C52" s="56"/>
      <c r="D52" s="57"/>
      <c r="E52" s="57"/>
      <c r="F52" s="57"/>
      <c r="G52" s="57"/>
      <c r="H52" s="58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25">
      <c r="A53" s="9"/>
      <c r="B53" s="4"/>
      <c r="C53" s="33"/>
      <c r="D53" s="34"/>
      <c r="E53" s="34"/>
      <c r="F53" s="34"/>
      <c r="G53" s="34"/>
      <c r="H53" s="35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25">
      <c r="B54" s="28"/>
      <c r="C54" s="28"/>
      <c r="D54" s="2"/>
      <c r="G54" s="36" t="s">
        <v>19</v>
      </c>
      <c r="H54" s="36"/>
      <c r="I54" s="11">
        <f t="shared" ref="I54:O54" si="1">COUNTIF(I9:I53,"&gt;=70")</f>
        <v>12</v>
      </c>
      <c r="J54" s="11">
        <f t="shared" si="1"/>
        <v>12</v>
      </c>
      <c r="K54" s="11">
        <f t="shared" si="1"/>
        <v>12</v>
      </c>
      <c r="L54" s="11">
        <f t="shared" si="1"/>
        <v>7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25">
      <c r="B55" s="28"/>
      <c r="C55" s="28"/>
      <c r="D55" s="13"/>
      <c r="G55" s="37" t="s">
        <v>20</v>
      </c>
      <c r="H55" s="37"/>
      <c r="I55" s="14">
        <f t="shared" ref="I55:P55" si="2">COUNTIF(I9:I53,"&lt;70")</f>
        <v>4</v>
      </c>
      <c r="J55" s="14">
        <f t="shared" si="2"/>
        <v>1</v>
      </c>
      <c r="K55" s="14">
        <f t="shared" si="2"/>
        <v>4</v>
      </c>
      <c r="L55" s="14">
        <f t="shared" si="2"/>
        <v>9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25">
      <c r="B56" s="28"/>
      <c r="C56" s="28"/>
      <c r="D56" s="28"/>
      <c r="G56" s="37" t="s">
        <v>21</v>
      </c>
      <c r="H56" s="37"/>
      <c r="I56" s="14">
        <f t="shared" ref="I56:P56" si="3">COUNT(I9:I53)</f>
        <v>16</v>
      </c>
      <c r="J56" s="14">
        <f t="shared" si="3"/>
        <v>13</v>
      </c>
      <c r="K56" s="14">
        <f t="shared" si="3"/>
        <v>16</v>
      </c>
      <c r="L56" s="14">
        <f t="shared" si="3"/>
        <v>16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25">
      <c r="B57" s="28"/>
      <c r="C57" s="28"/>
      <c r="D57" s="2"/>
      <c r="G57" s="29" t="s">
        <v>22</v>
      </c>
      <c r="H57" s="29"/>
      <c r="I57" s="15">
        <f t="shared" ref="I57:P57" si="4">I54/I56</f>
        <v>0.75</v>
      </c>
      <c r="J57" s="16">
        <f t="shared" si="4"/>
        <v>0.92307692307692313</v>
      </c>
      <c r="K57" s="16">
        <f t="shared" si="4"/>
        <v>0.75</v>
      </c>
      <c r="L57" s="16">
        <f t="shared" si="4"/>
        <v>0.4375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25">
      <c r="B58" s="28"/>
      <c r="C58" s="28"/>
      <c r="D58" s="2"/>
      <c r="G58" s="29" t="s">
        <v>23</v>
      </c>
      <c r="H58" s="29"/>
      <c r="I58" s="15">
        <f t="shared" ref="I58:P58" si="5">I55/I56</f>
        <v>0.25</v>
      </c>
      <c r="J58" s="15">
        <f t="shared" si="5"/>
        <v>7.6923076923076927E-2</v>
      </c>
      <c r="K58" s="16">
        <f t="shared" si="5"/>
        <v>0.25</v>
      </c>
      <c r="L58" s="16">
        <f t="shared" si="5"/>
        <v>0.5625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25">
      <c r="B59" s="28"/>
      <c r="C59" s="28"/>
      <c r="D59" s="13"/>
    </row>
    <row r="60" spans="1:16" x14ac:dyDescent="0.25">
      <c r="B60" s="2"/>
      <c r="C60" s="2"/>
      <c r="D60" s="13"/>
    </row>
    <row r="61" spans="1:16" x14ac:dyDescent="0.25">
      <c r="I61" s="30"/>
      <c r="J61" s="30"/>
      <c r="K61" s="30"/>
      <c r="L61" s="30"/>
      <c r="M61" s="30"/>
      <c r="N61" s="30"/>
      <c r="O61" s="30"/>
    </row>
    <row r="62" spans="1:16" x14ac:dyDescent="0.25">
      <c r="I62" s="31" t="s">
        <v>24</v>
      </c>
      <c r="J62" s="31"/>
      <c r="K62" s="31"/>
      <c r="L62" s="31"/>
      <c r="M62" s="31"/>
      <c r="N62" s="31"/>
      <c r="O62" s="31"/>
    </row>
  </sheetData>
  <mergeCells count="67">
    <mergeCell ref="B58:C58"/>
    <mergeCell ref="G58:H58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topLeftCell="A7" zoomScale="80" zoomScaleNormal="80" workbookViewId="0">
      <selection activeCell="S23" sqref="S23"/>
    </sheetView>
  </sheetViews>
  <sheetFormatPr baseColWidth="10" defaultRowHeight="15" x14ac:dyDescent="0.25"/>
  <cols>
    <col min="7" max="7" width="5.7109375" customWidth="1"/>
    <col min="8" max="8" width="11.42578125" hidden="1" customWidth="1"/>
    <col min="9" max="9" width="13" customWidth="1"/>
  </cols>
  <sheetData>
    <row r="2" spans="1:16" ht="15.75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</row>
    <row r="3" spans="1:16" x14ac:dyDescent="0.25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2"/>
    </row>
    <row r="4" spans="1:16" x14ac:dyDescent="0.25">
      <c r="B4" t="s">
        <v>2</v>
      </c>
      <c r="C4" s="47" t="s">
        <v>32</v>
      </c>
      <c r="D4" s="47"/>
      <c r="E4" s="47"/>
      <c r="F4" s="47"/>
      <c r="H4" t="s">
        <v>3</v>
      </c>
      <c r="I4" s="43" t="s">
        <v>35</v>
      </c>
      <c r="J4" s="43"/>
      <c r="L4" t="s">
        <v>4</v>
      </c>
      <c r="M4" s="48">
        <v>45812</v>
      </c>
      <c r="N4" s="48"/>
    </row>
    <row r="5" spans="1:16" x14ac:dyDescent="0.25">
      <c r="C5" s="3"/>
      <c r="D5" s="3"/>
      <c r="E5" s="3"/>
      <c r="F5" s="3"/>
    </row>
    <row r="6" spans="1:16" x14ac:dyDescent="0.25">
      <c r="B6" t="s">
        <v>5</v>
      </c>
      <c r="C6" s="43" t="s">
        <v>28</v>
      </c>
      <c r="D6" s="43"/>
      <c r="E6" s="43"/>
      <c r="F6" s="43"/>
      <c r="H6" s="28" t="s">
        <v>6</v>
      </c>
      <c r="I6" s="28"/>
      <c r="J6" s="44" t="s">
        <v>7</v>
      </c>
      <c r="K6" s="44"/>
      <c r="L6" s="44"/>
      <c r="M6" s="44"/>
      <c r="N6" s="44"/>
      <c r="O6" s="44"/>
    </row>
    <row r="8" spans="1:16" x14ac:dyDescent="0.25">
      <c r="A8" s="4" t="s">
        <v>8</v>
      </c>
      <c r="B8" s="4" t="s">
        <v>9</v>
      </c>
      <c r="C8" s="42" t="s">
        <v>10</v>
      </c>
      <c r="D8" s="42"/>
      <c r="E8" s="42"/>
      <c r="F8" s="42"/>
      <c r="G8" s="42"/>
      <c r="H8" s="42"/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5" t="s">
        <v>16</v>
      </c>
      <c r="O8" s="5" t="s">
        <v>17</v>
      </c>
      <c r="P8" s="6" t="s">
        <v>18</v>
      </c>
    </row>
    <row r="9" spans="1:16" ht="15.75" x14ac:dyDescent="0.25">
      <c r="A9" s="18">
        <f>[4]sheet1!A3</f>
        <v>1</v>
      </c>
      <c r="B9" s="19" t="str">
        <f>[4]sheet1!B3</f>
        <v>231U0181</v>
      </c>
      <c r="C9" s="59" t="str">
        <f>[4]sheet1!C3</f>
        <v>AGUIRRE LINDO JOSSELYN ESBEYDI</v>
      </c>
      <c r="D9" s="60"/>
      <c r="E9" s="60"/>
      <c r="F9" s="60"/>
      <c r="G9" s="60"/>
      <c r="H9" s="61"/>
      <c r="I9" s="7">
        <v>70</v>
      </c>
      <c r="J9" s="5">
        <v>70</v>
      </c>
      <c r="K9" s="5">
        <v>70</v>
      </c>
      <c r="L9" s="5">
        <v>50</v>
      </c>
      <c r="M9" s="5"/>
      <c r="N9" s="5"/>
      <c r="O9" s="5"/>
      <c r="P9" s="8">
        <f t="shared" ref="P9:P53" si="0">SUM(I9:O9)/7</f>
        <v>37.142857142857146</v>
      </c>
    </row>
    <row r="10" spans="1:16" ht="15.75" x14ac:dyDescent="0.25">
      <c r="A10" s="18">
        <f>[4]sheet1!A4</f>
        <v>2</v>
      </c>
      <c r="B10" s="19" t="str">
        <f>[4]sheet1!B4</f>
        <v>231U0182</v>
      </c>
      <c r="C10" s="59" t="str">
        <f>[4]sheet1!C4</f>
        <v>ARANDA MALAGA KARLA</v>
      </c>
      <c r="D10" s="60"/>
      <c r="E10" s="60"/>
      <c r="F10" s="60"/>
      <c r="G10" s="60"/>
      <c r="H10" s="61"/>
      <c r="I10" s="7">
        <v>70</v>
      </c>
      <c r="J10" s="20">
        <v>79</v>
      </c>
      <c r="K10" s="5">
        <v>70</v>
      </c>
      <c r="L10" s="5">
        <v>50</v>
      </c>
      <c r="M10" s="5"/>
      <c r="N10" s="5"/>
      <c r="O10" s="5"/>
      <c r="P10" s="8">
        <f t="shared" si="0"/>
        <v>38.428571428571431</v>
      </c>
    </row>
    <row r="11" spans="1:16" ht="15.75" x14ac:dyDescent="0.25">
      <c r="A11" s="18">
        <f>[4]sheet1!A5</f>
        <v>3</v>
      </c>
      <c r="B11" s="19" t="str">
        <f>[4]sheet1!B5</f>
        <v>231U0184</v>
      </c>
      <c r="C11" s="59" t="str">
        <f>[4]sheet1!C5</f>
        <v>BELLI VELASCO JASMIN</v>
      </c>
      <c r="D11" s="60"/>
      <c r="E11" s="60"/>
      <c r="F11" s="60"/>
      <c r="G11" s="60"/>
      <c r="H11" s="61"/>
      <c r="I11" s="7">
        <v>70</v>
      </c>
      <c r="J11" s="20">
        <v>70</v>
      </c>
      <c r="K11" s="5">
        <v>70</v>
      </c>
      <c r="L11" s="5">
        <v>50</v>
      </c>
      <c r="M11" s="5"/>
      <c r="N11" s="5"/>
      <c r="O11" s="5"/>
      <c r="P11" s="8">
        <f t="shared" si="0"/>
        <v>37.142857142857146</v>
      </c>
    </row>
    <row r="12" spans="1:16" ht="15.75" x14ac:dyDescent="0.25">
      <c r="A12" s="18">
        <f>[4]sheet1!A6</f>
        <v>4</v>
      </c>
      <c r="B12" s="19" t="str">
        <f>[4]sheet1!B6</f>
        <v>231U0185</v>
      </c>
      <c r="C12" s="59" t="str">
        <f>[4]sheet1!C6</f>
        <v>BUSTAMANTE REYES ARIANA YACSURIT</v>
      </c>
      <c r="D12" s="60"/>
      <c r="E12" s="60"/>
      <c r="F12" s="60"/>
      <c r="G12" s="60"/>
      <c r="H12" s="61"/>
      <c r="I12" s="7">
        <v>70</v>
      </c>
      <c r="J12" s="26">
        <v>70</v>
      </c>
      <c r="K12" s="5">
        <v>70</v>
      </c>
      <c r="L12" s="5">
        <v>50</v>
      </c>
      <c r="M12" s="5"/>
      <c r="N12" s="5"/>
      <c r="O12" s="5"/>
      <c r="P12" s="8">
        <f t="shared" si="0"/>
        <v>37.142857142857146</v>
      </c>
    </row>
    <row r="13" spans="1:16" ht="15.75" x14ac:dyDescent="0.25">
      <c r="A13" s="18">
        <f>[4]sheet1!A7</f>
        <v>5</v>
      </c>
      <c r="B13" s="19" t="str">
        <f>[4]sheet1!B7</f>
        <v>231U0614</v>
      </c>
      <c r="C13" s="59" t="str">
        <f>[4]sheet1!C7</f>
        <v>CAIXBA VILLEGAS MERCEDES</v>
      </c>
      <c r="D13" s="60"/>
      <c r="E13" s="60"/>
      <c r="F13" s="60"/>
      <c r="G13" s="60"/>
      <c r="H13" s="61"/>
      <c r="I13" s="7">
        <v>70</v>
      </c>
      <c r="J13" s="26">
        <v>70</v>
      </c>
      <c r="K13" s="5">
        <v>70</v>
      </c>
      <c r="L13" s="5">
        <v>50</v>
      </c>
      <c r="M13" s="5"/>
      <c r="N13" s="5"/>
      <c r="O13" s="5"/>
      <c r="P13" s="8">
        <f t="shared" si="0"/>
        <v>37.142857142857146</v>
      </c>
    </row>
    <row r="14" spans="1:16" ht="15.75" x14ac:dyDescent="0.25">
      <c r="A14" s="18">
        <f>[4]sheet1!A8</f>
        <v>6</v>
      </c>
      <c r="B14" s="19" t="str">
        <f>[4]sheet1!B8</f>
        <v>231U0613</v>
      </c>
      <c r="C14" s="59" t="str">
        <f>[4]sheet1!C8</f>
        <v>CAMPECHANO TOGA LESLY DENIS</v>
      </c>
      <c r="D14" s="60"/>
      <c r="E14" s="60"/>
      <c r="F14" s="60"/>
      <c r="G14" s="60"/>
      <c r="H14" s="61"/>
      <c r="I14" s="7">
        <v>70</v>
      </c>
      <c r="J14" s="26">
        <v>70</v>
      </c>
      <c r="K14" s="5">
        <v>70</v>
      </c>
      <c r="L14" s="5">
        <v>50</v>
      </c>
      <c r="M14" s="5"/>
      <c r="N14" s="5"/>
      <c r="O14" s="5"/>
      <c r="P14" s="8">
        <f t="shared" si="0"/>
        <v>37.142857142857146</v>
      </c>
    </row>
    <row r="15" spans="1:16" ht="15.75" x14ac:dyDescent="0.25">
      <c r="A15" s="18">
        <f>[4]sheet1!A9</f>
        <v>7</v>
      </c>
      <c r="B15" s="19" t="str">
        <f>[4]sheet1!B9</f>
        <v>231U0627</v>
      </c>
      <c r="C15" s="59" t="str">
        <f>[4]sheet1!C9</f>
        <v>CAMPOS CATEMAXCA MARCO ANTONIO</v>
      </c>
      <c r="D15" s="60"/>
      <c r="E15" s="60"/>
      <c r="F15" s="60"/>
      <c r="G15" s="60"/>
      <c r="H15" s="61"/>
      <c r="I15" s="7">
        <v>70</v>
      </c>
      <c r="J15" s="26">
        <v>70</v>
      </c>
      <c r="K15" s="5">
        <v>70</v>
      </c>
      <c r="L15" s="5">
        <v>50</v>
      </c>
      <c r="M15" s="5"/>
      <c r="N15" s="5"/>
      <c r="O15" s="5"/>
      <c r="P15" s="8">
        <f t="shared" si="0"/>
        <v>37.142857142857146</v>
      </c>
    </row>
    <row r="16" spans="1:16" ht="15.75" x14ac:dyDescent="0.25">
      <c r="A16" s="18">
        <f>[4]sheet1!A10</f>
        <v>8</v>
      </c>
      <c r="B16" s="19" t="str">
        <f>[4]sheet1!B10</f>
        <v>231U0193</v>
      </c>
      <c r="C16" s="59" t="str">
        <f>[4]sheet1!C10</f>
        <v>COBIX RUIZ CARLOS IGNACIO</v>
      </c>
      <c r="D16" s="60"/>
      <c r="E16" s="60"/>
      <c r="F16" s="60"/>
      <c r="G16" s="60"/>
      <c r="H16" s="61"/>
      <c r="I16" s="7">
        <v>70</v>
      </c>
      <c r="J16" s="26">
        <v>70</v>
      </c>
      <c r="K16" s="5">
        <v>70</v>
      </c>
      <c r="L16" s="5">
        <v>50</v>
      </c>
      <c r="M16" s="5"/>
      <c r="N16" s="5"/>
      <c r="O16" s="5"/>
      <c r="P16" s="8">
        <f t="shared" si="0"/>
        <v>37.142857142857146</v>
      </c>
    </row>
    <row r="17" spans="1:16" ht="15.75" x14ac:dyDescent="0.25">
      <c r="A17" s="18">
        <f>[4]sheet1!A11</f>
        <v>9</v>
      </c>
      <c r="B17" s="19" t="str">
        <f>[4]sheet1!B11</f>
        <v>231U0196</v>
      </c>
      <c r="C17" s="59" t="str">
        <f>[4]sheet1!C11</f>
        <v>CRUZ LAZARO MISAEL</v>
      </c>
      <c r="D17" s="60"/>
      <c r="E17" s="60"/>
      <c r="F17" s="60"/>
      <c r="G17" s="60"/>
      <c r="H17" s="61"/>
      <c r="I17" s="17">
        <v>20</v>
      </c>
      <c r="J17" s="20">
        <v>30</v>
      </c>
      <c r="K17" s="5">
        <v>20</v>
      </c>
      <c r="L17" s="5">
        <v>70</v>
      </c>
      <c r="M17" s="5"/>
      <c r="N17" s="5"/>
      <c r="O17" s="5"/>
      <c r="P17" s="8">
        <f t="shared" si="0"/>
        <v>20</v>
      </c>
    </row>
    <row r="18" spans="1:16" ht="15.75" x14ac:dyDescent="0.25">
      <c r="A18" s="18">
        <f>[4]sheet1!A12</f>
        <v>10</v>
      </c>
      <c r="B18" s="19" t="str">
        <f>[4]sheet1!B12</f>
        <v>231U0199</v>
      </c>
      <c r="C18" s="59" t="str">
        <f>[4]sheet1!C12</f>
        <v>ESCRIBANO ATAXCA FAUSTO ADAN</v>
      </c>
      <c r="D18" s="60"/>
      <c r="E18" s="60"/>
      <c r="F18" s="60"/>
      <c r="G18" s="60"/>
      <c r="H18" s="61"/>
      <c r="I18" s="17">
        <v>20</v>
      </c>
      <c r="J18" s="5" t="s">
        <v>40</v>
      </c>
      <c r="K18" s="5">
        <v>20</v>
      </c>
      <c r="L18" s="5">
        <v>70</v>
      </c>
      <c r="M18" s="5"/>
      <c r="N18" s="5"/>
      <c r="O18" s="5"/>
      <c r="P18" s="8">
        <f t="shared" si="0"/>
        <v>15.714285714285714</v>
      </c>
    </row>
    <row r="19" spans="1:16" ht="15.75" x14ac:dyDescent="0.25">
      <c r="A19" s="18">
        <f>[4]sheet1!A13</f>
        <v>11</v>
      </c>
      <c r="B19" s="19" t="str">
        <f>[4]sheet1!B13</f>
        <v>231U0203</v>
      </c>
      <c r="C19" s="59" t="str">
        <f>[4]sheet1!C13</f>
        <v>IXTEPAN BELLI CARLOS DANIEL</v>
      </c>
      <c r="D19" s="60"/>
      <c r="E19" s="60"/>
      <c r="F19" s="60"/>
      <c r="G19" s="60"/>
      <c r="H19" s="61"/>
      <c r="I19" s="17">
        <v>20</v>
      </c>
      <c r="J19" s="5" t="s">
        <v>40</v>
      </c>
      <c r="K19" s="5">
        <v>20</v>
      </c>
      <c r="L19" s="5">
        <v>70</v>
      </c>
      <c r="M19" s="5"/>
      <c r="N19" s="5"/>
      <c r="O19" s="5"/>
      <c r="P19" s="8">
        <f t="shared" si="0"/>
        <v>15.714285714285714</v>
      </c>
    </row>
    <row r="20" spans="1:16" ht="15.75" x14ac:dyDescent="0.25">
      <c r="A20" s="18">
        <f>[4]sheet1!A14</f>
        <v>12</v>
      </c>
      <c r="B20" s="19" t="str">
        <f>[4]sheet1!B14</f>
        <v>231U0589</v>
      </c>
      <c r="C20" s="59" t="str">
        <f>[4]sheet1!C14</f>
        <v>LANDA MENDOZA BRITZY DAYLIN</v>
      </c>
      <c r="D20" s="60"/>
      <c r="E20" s="60"/>
      <c r="F20" s="60"/>
      <c r="G20" s="60"/>
      <c r="H20" s="61"/>
      <c r="I20" s="17">
        <v>20</v>
      </c>
      <c r="J20" s="20">
        <v>80</v>
      </c>
      <c r="K20" s="5">
        <v>20</v>
      </c>
      <c r="L20" s="27">
        <v>70</v>
      </c>
      <c r="M20" s="5"/>
      <c r="N20" s="5"/>
      <c r="O20" s="5"/>
      <c r="P20" s="8">
        <f t="shared" si="0"/>
        <v>27.142857142857142</v>
      </c>
    </row>
    <row r="21" spans="1:16" ht="15.75" x14ac:dyDescent="0.25">
      <c r="A21" s="18">
        <f>[4]sheet1!A15</f>
        <v>13</v>
      </c>
      <c r="B21" s="19" t="str">
        <f>[4]sheet1!B15</f>
        <v>231U0206</v>
      </c>
      <c r="C21" s="59" t="str">
        <f>[4]sheet1!C15</f>
        <v>LOPEZ FELIPE SANDRA PAOLA</v>
      </c>
      <c r="D21" s="60"/>
      <c r="E21" s="60"/>
      <c r="F21" s="60"/>
      <c r="G21" s="60"/>
      <c r="H21" s="61"/>
      <c r="I21" s="17">
        <v>20</v>
      </c>
      <c r="J21" s="20">
        <v>70</v>
      </c>
      <c r="K21" s="5">
        <v>20</v>
      </c>
      <c r="L21" s="27">
        <v>70</v>
      </c>
      <c r="M21" s="5"/>
      <c r="N21" s="5"/>
      <c r="O21" s="5"/>
      <c r="P21" s="8">
        <f t="shared" si="0"/>
        <v>25.714285714285715</v>
      </c>
    </row>
    <row r="22" spans="1:16" ht="15.75" x14ac:dyDescent="0.25">
      <c r="A22" s="18">
        <f>[4]sheet1!A16</f>
        <v>14</v>
      </c>
      <c r="B22" s="19" t="str">
        <f>[4]sheet1!B16</f>
        <v>231U0694</v>
      </c>
      <c r="C22" s="59" t="str">
        <f>[4]sheet1!C16</f>
        <v>MACHUCHO MIL LUIS DAVID</v>
      </c>
      <c r="D22" s="60"/>
      <c r="E22" s="60"/>
      <c r="F22" s="60"/>
      <c r="G22" s="60"/>
      <c r="H22" s="61"/>
      <c r="I22" s="17">
        <v>20</v>
      </c>
      <c r="J22" s="26">
        <v>70</v>
      </c>
      <c r="K22" s="5">
        <v>20</v>
      </c>
      <c r="L22" s="27">
        <v>70</v>
      </c>
      <c r="M22" s="5"/>
      <c r="N22" s="5"/>
      <c r="O22" s="5"/>
      <c r="P22" s="8">
        <f t="shared" si="0"/>
        <v>25.714285714285715</v>
      </c>
    </row>
    <row r="23" spans="1:16" ht="15.75" x14ac:dyDescent="0.25">
      <c r="A23" s="18">
        <f>[4]sheet1!A17</f>
        <v>15</v>
      </c>
      <c r="B23" s="19" t="str">
        <f>[4]sheet1!B17</f>
        <v>231U0652</v>
      </c>
      <c r="C23" s="59" t="str">
        <f>[4]sheet1!C17</f>
        <v>MALAGA GALEANA ANA ELIZABETH</v>
      </c>
      <c r="D23" s="60"/>
      <c r="E23" s="60"/>
      <c r="F23" s="60"/>
      <c r="G23" s="60"/>
      <c r="H23" s="61"/>
      <c r="I23" s="17">
        <v>80</v>
      </c>
      <c r="J23" s="26">
        <v>70</v>
      </c>
      <c r="K23" s="5">
        <v>80</v>
      </c>
      <c r="L23" s="5">
        <v>50</v>
      </c>
      <c r="M23" s="5"/>
      <c r="N23" s="5"/>
      <c r="O23" s="5"/>
      <c r="P23" s="8">
        <f t="shared" si="0"/>
        <v>40</v>
      </c>
    </row>
    <row r="24" spans="1:16" ht="15.75" x14ac:dyDescent="0.25">
      <c r="A24" s="18">
        <f>[4]sheet1!A18</f>
        <v>16</v>
      </c>
      <c r="B24" s="19" t="str">
        <f>[4]sheet1!B18</f>
        <v>231U0207</v>
      </c>
      <c r="C24" s="59" t="str">
        <f>[4]sheet1!C18</f>
        <v>MARCIAL ARRES ALYN GUADALUPE</v>
      </c>
      <c r="D24" s="60"/>
      <c r="E24" s="60"/>
      <c r="F24" s="60"/>
      <c r="G24" s="60"/>
      <c r="H24" s="61"/>
      <c r="I24" s="17">
        <v>80</v>
      </c>
      <c r="J24" s="26">
        <v>70</v>
      </c>
      <c r="K24" s="5">
        <v>80</v>
      </c>
      <c r="L24" s="27">
        <v>50</v>
      </c>
      <c r="M24" s="5"/>
      <c r="N24" s="5"/>
      <c r="O24" s="5"/>
      <c r="P24" s="8">
        <f t="shared" si="0"/>
        <v>40</v>
      </c>
    </row>
    <row r="25" spans="1:16" ht="15.75" x14ac:dyDescent="0.25">
      <c r="A25" s="18">
        <f>[4]sheet1!A19</f>
        <v>17</v>
      </c>
      <c r="B25" s="19" t="str">
        <f>[4]sheet1!B19</f>
        <v>231U0214</v>
      </c>
      <c r="C25" s="59" t="str">
        <f>[4]sheet1!C19</f>
        <v>MORENO AGUILAR MARIA FERNANDA</v>
      </c>
      <c r="D25" s="60"/>
      <c r="E25" s="60"/>
      <c r="F25" s="60"/>
      <c r="G25" s="60"/>
      <c r="H25" s="61"/>
      <c r="I25" s="17">
        <v>80</v>
      </c>
      <c r="J25" s="26">
        <v>70</v>
      </c>
      <c r="K25" s="5">
        <v>80</v>
      </c>
      <c r="L25" s="27">
        <v>50</v>
      </c>
      <c r="M25" s="5"/>
      <c r="N25" s="5"/>
      <c r="O25" s="5"/>
      <c r="P25" s="8">
        <f t="shared" si="0"/>
        <v>40</v>
      </c>
    </row>
    <row r="26" spans="1:16" ht="15.75" x14ac:dyDescent="0.25">
      <c r="A26" s="18">
        <f>[4]sheet1!A20</f>
        <v>18</v>
      </c>
      <c r="B26" s="19" t="str">
        <f>[4]sheet1!B20</f>
        <v>231U0220</v>
      </c>
      <c r="C26" s="59" t="str">
        <f>[4]sheet1!C20</f>
        <v>POLITO BUSTAMANTE JASMIN</v>
      </c>
      <c r="D26" s="60"/>
      <c r="E26" s="60"/>
      <c r="F26" s="60"/>
      <c r="G26" s="60"/>
      <c r="H26" s="61"/>
      <c r="I26" s="17">
        <v>90</v>
      </c>
      <c r="J26" s="20">
        <v>50</v>
      </c>
      <c r="K26" s="5">
        <v>90</v>
      </c>
      <c r="L26" s="5">
        <v>70</v>
      </c>
      <c r="M26" s="5"/>
      <c r="N26" s="5"/>
      <c r="O26" s="5"/>
      <c r="P26" s="8">
        <f t="shared" si="0"/>
        <v>42.857142857142854</v>
      </c>
    </row>
    <row r="27" spans="1:16" ht="15.75" x14ac:dyDescent="0.25">
      <c r="A27" s="18">
        <f>[4]sheet1!A21</f>
        <v>19</v>
      </c>
      <c r="B27" s="19" t="str">
        <f>[4]sheet1!B21</f>
        <v>231U0226</v>
      </c>
      <c r="C27" s="59" t="str">
        <f>[4]sheet1!C21</f>
        <v>REYES TORNADO JUAN FERNANDO</v>
      </c>
      <c r="D27" s="60"/>
      <c r="E27" s="60"/>
      <c r="F27" s="60"/>
      <c r="G27" s="60"/>
      <c r="H27" s="61"/>
      <c r="I27" s="17">
        <v>80</v>
      </c>
      <c r="J27" s="20">
        <v>70</v>
      </c>
      <c r="K27" s="5">
        <v>80</v>
      </c>
      <c r="L27" s="5">
        <v>70</v>
      </c>
      <c r="M27" s="5"/>
      <c r="N27" s="5"/>
      <c r="O27" s="5"/>
      <c r="P27" s="8">
        <f t="shared" si="0"/>
        <v>42.857142857142854</v>
      </c>
    </row>
    <row r="28" spans="1:16" ht="15.75" x14ac:dyDescent="0.25">
      <c r="A28" s="18">
        <f>[4]sheet1!A22</f>
        <v>20</v>
      </c>
      <c r="B28" s="19" t="str">
        <f>[4]sheet1!B22</f>
        <v>231U0698</v>
      </c>
      <c r="C28" s="59" t="str">
        <f>[4]sheet1!C22</f>
        <v>TOTO TOTO JANNETH DEL ROSARIO</v>
      </c>
      <c r="D28" s="60"/>
      <c r="E28" s="60"/>
      <c r="F28" s="60"/>
      <c r="G28" s="60"/>
      <c r="H28" s="61"/>
      <c r="I28" s="7">
        <v>80</v>
      </c>
      <c r="J28" s="20" t="s">
        <v>40</v>
      </c>
      <c r="K28" s="5">
        <v>80</v>
      </c>
      <c r="L28" s="5">
        <v>50</v>
      </c>
      <c r="M28" s="5"/>
      <c r="N28" s="5"/>
      <c r="O28" s="5"/>
      <c r="P28" s="8">
        <f t="shared" si="0"/>
        <v>30</v>
      </c>
    </row>
    <row r="29" spans="1:16" ht="15.75" x14ac:dyDescent="0.25">
      <c r="A29" s="18">
        <f>[4]sheet1!A23</f>
        <v>21</v>
      </c>
      <c r="B29" s="19" t="str">
        <f>[4]sheet1!B23</f>
        <v>231U0233</v>
      </c>
      <c r="C29" s="59" t="str">
        <f>[4]sheet1!C23</f>
        <v>VICENTE ALVARADO JUAN CARLOS</v>
      </c>
      <c r="D29" s="60"/>
      <c r="E29" s="60"/>
      <c r="F29" s="60"/>
      <c r="G29" s="60"/>
      <c r="H29" s="61"/>
      <c r="I29" s="7">
        <v>80</v>
      </c>
      <c r="J29" s="20">
        <v>50</v>
      </c>
      <c r="K29" s="5">
        <v>80</v>
      </c>
      <c r="L29" s="5">
        <v>70</v>
      </c>
      <c r="M29" s="5"/>
      <c r="N29" s="5"/>
      <c r="O29" s="5"/>
      <c r="P29" s="8">
        <f t="shared" si="0"/>
        <v>40</v>
      </c>
    </row>
    <row r="30" spans="1:16" ht="15.75" x14ac:dyDescent="0.25">
      <c r="A30" s="18">
        <f>[4]sheet1!A24</f>
        <v>22</v>
      </c>
      <c r="B30" s="19" t="str">
        <f>[4]sheet1!B24</f>
        <v>231U0235</v>
      </c>
      <c r="C30" s="59" t="str">
        <f>[4]sheet1!C24</f>
        <v>XOLO ANTELE LOURDES</v>
      </c>
      <c r="D30" s="60"/>
      <c r="E30" s="60"/>
      <c r="F30" s="60"/>
      <c r="G30" s="60"/>
      <c r="H30" s="61"/>
      <c r="I30" s="7">
        <v>80</v>
      </c>
      <c r="J30" s="20">
        <v>30</v>
      </c>
      <c r="K30" s="5">
        <v>80</v>
      </c>
      <c r="L30" s="27">
        <v>70</v>
      </c>
      <c r="M30" s="5"/>
      <c r="N30" s="5"/>
      <c r="O30" s="5"/>
      <c r="P30" s="8">
        <f t="shared" si="0"/>
        <v>37.142857142857146</v>
      </c>
    </row>
    <row r="31" spans="1:16" ht="15.75" x14ac:dyDescent="0.25">
      <c r="A31" s="18"/>
      <c r="B31" s="19"/>
      <c r="C31" s="59"/>
      <c r="D31" s="60"/>
      <c r="E31" s="60"/>
      <c r="F31" s="60"/>
      <c r="G31" s="60"/>
      <c r="H31" s="61"/>
      <c r="I31" s="7"/>
      <c r="J31" s="20"/>
      <c r="K31" s="5"/>
      <c r="L31" s="5"/>
      <c r="M31" s="5"/>
      <c r="N31" s="5"/>
      <c r="O31" s="5"/>
      <c r="P31" s="8">
        <f t="shared" si="0"/>
        <v>0</v>
      </c>
    </row>
    <row r="32" spans="1:16" ht="15.75" x14ac:dyDescent="0.25">
      <c r="A32" s="18"/>
      <c r="B32" s="19"/>
      <c r="C32" s="59"/>
      <c r="D32" s="60"/>
      <c r="E32" s="60"/>
      <c r="F32" s="60"/>
      <c r="G32" s="60"/>
      <c r="H32" s="61"/>
      <c r="I32" s="7"/>
      <c r="J32" s="20"/>
      <c r="K32" s="5"/>
      <c r="L32" s="5"/>
      <c r="M32" s="5"/>
      <c r="N32" s="5"/>
      <c r="O32" s="5"/>
      <c r="P32" s="8">
        <f t="shared" si="0"/>
        <v>0</v>
      </c>
    </row>
    <row r="33" spans="1:16" ht="15.75" x14ac:dyDescent="0.25">
      <c r="A33" s="18"/>
      <c r="B33" s="19"/>
      <c r="C33" s="65"/>
      <c r="D33" s="66"/>
      <c r="E33" s="66"/>
      <c r="F33" s="66"/>
      <c r="G33" s="66"/>
      <c r="H33" s="67"/>
      <c r="I33" s="7"/>
      <c r="J33" s="20"/>
      <c r="K33" s="5"/>
      <c r="L33" s="5"/>
      <c r="M33" s="5"/>
      <c r="N33" s="5"/>
      <c r="O33" s="5"/>
      <c r="P33" s="8">
        <f t="shared" si="0"/>
        <v>0</v>
      </c>
    </row>
    <row r="34" spans="1:16" ht="15.75" x14ac:dyDescent="0.25">
      <c r="A34" s="18"/>
      <c r="B34" s="19"/>
      <c r="C34" s="65"/>
      <c r="D34" s="66"/>
      <c r="E34" s="66"/>
      <c r="F34" s="66"/>
      <c r="G34" s="66"/>
      <c r="H34" s="67"/>
      <c r="I34" s="7"/>
      <c r="J34" s="20"/>
      <c r="K34" s="5"/>
      <c r="L34" s="5"/>
      <c r="M34" s="5"/>
      <c r="N34" s="5"/>
      <c r="O34" s="5"/>
      <c r="P34" s="8">
        <f t="shared" si="0"/>
        <v>0</v>
      </c>
    </row>
    <row r="35" spans="1:16" ht="15.75" x14ac:dyDescent="0.25">
      <c r="A35" s="18"/>
      <c r="B35" s="19"/>
      <c r="C35" s="65"/>
      <c r="D35" s="66"/>
      <c r="E35" s="66"/>
      <c r="F35" s="66"/>
      <c r="G35" s="66"/>
      <c r="H35" s="67"/>
      <c r="I35" s="7"/>
      <c r="J35" s="20"/>
      <c r="K35" s="5"/>
      <c r="L35" s="5"/>
      <c r="M35" s="5"/>
      <c r="N35" s="5"/>
      <c r="O35" s="5"/>
      <c r="P35" s="8">
        <f t="shared" si="0"/>
        <v>0</v>
      </c>
    </row>
    <row r="36" spans="1:16" ht="15.75" x14ac:dyDescent="0.25">
      <c r="A36" s="18"/>
      <c r="B36" s="19"/>
      <c r="C36" s="65"/>
      <c r="D36" s="66"/>
      <c r="E36" s="66"/>
      <c r="F36" s="66"/>
      <c r="G36" s="66"/>
      <c r="H36" s="67"/>
      <c r="I36" s="7"/>
      <c r="J36" s="20"/>
      <c r="K36" s="5"/>
      <c r="L36" s="5"/>
      <c r="M36" s="5"/>
      <c r="N36" s="5"/>
      <c r="O36" s="5"/>
      <c r="P36" s="8">
        <f t="shared" si="0"/>
        <v>0</v>
      </c>
    </row>
    <row r="37" spans="1:16" x14ac:dyDescent="0.25">
      <c r="A37" s="18"/>
      <c r="B37" s="19"/>
      <c r="C37" s="62"/>
      <c r="D37" s="63"/>
      <c r="E37" s="63"/>
      <c r="F37" s="63"/>
      <c r="G37" s="63"/>
      <c r="H37" s="64"/>
      <c r="I37" s="5"/>
      <c r="J37" s="5"/>
      <c r="K37" s="5"/>
      <c r="L37" s="5"/>
      <c r="M37" s="5"/>
      <c r="N37" s="5"/>
      <c r="O37" s="5"/>
      <c r="P37" s="8">
        <f t="shared" si="0"/>
        <v>0</v>
      </c>
    </row>
    <row r="38" spans="1:16" x14ac:dyDescent="0.25">
      <c r="A38" s="18"/>
      <c r="B38" s="19"/>
      <c r="C38" s="62"/>
      <c r="D38" s="63"/>
      <c r="E38" s="63"/>
      <c r="F38" s="63"/>
      <c r="G38" s="63"/>
      <c r="H38" s="64"/>
      <c r="I38" s="5"/>
      <c r="J38" s="5"/>
      <c r="K38" s="5"/>
      <c r="L38" s="5"/>
      <c r="M38" s="5"/>
      <c r="N38" s="5"/>
      <c r="O38" s="5"/>
      <c r="P38" s="8">
        <f t="shared" si="0"/>
        <v>0</v>
      </c>
    </row>
    <row r="39" spans="1:16" x14ac:dyDescent="0.25">
      <c r="A39" s="18"/>
      <c r="B39" s="19"/>
      <c r="C39" s="62"/>
      <c r="D39" s="63"/>
      <c r="E39" s="63"/>
      <c r="F39" s="63"/>
      <c r="G39" s="63"/>
      <c r="H39" s="64"/>
      <c r="I39" s="5"/>
      <c r="J39" s="5"/>
      <c r="K39" s="5"/>
      <c r="L39" s="5"/>
      <c r="M39" s="5"/>
      <c r="N39" s="5"/>
      <c r="O39" s="5"/>
      <c r="P39" s="8">
        <f t="shared" si="0"/>
        <v>0</v>
      </c>
    </row>
    <row r="40" spans="1:16" x14ac:dyDescent="0.25">
      <c r="A40" s="9"/>
      <c r="B40" s="9"/>
      <c r="C40" s="56"/>
      <c r="D40" s="57"/>
      <c r="E40" s="57"/>
      <c r="F40" s="57"/>
      <c r="G40" s="57"/>
      <c r="H40" s="58"/>
      <c r="I40" s="5"/>
      <c r="J40" s="5"/>
      <c r="K40" s="5"/>
      <c r="L40" s="5"/>
      <c r="M40" s="5"/>
      <c r="N40" s="5"/>
      <c r="O40" s="5"/>
      <c r="P40" s="8">
        <f t="shared" si="0"/>
        <v>0</v>
      </c>
    </row>
    <row r="41" spans="1:16" x14ac:dyDescent="0.25">
      <c r="A41" s="9"/>
      <c r="B41" s="9"/>
      <c r="C41" s="56"/>
      <c r="D41" s="57"/>
      <c r="E41" s="57"/>
      <c r="F41" s="57"/>
      <c r="G41" s="57"/>
      <c r="H41" s="58"/>
      <c r="I41" s="5"/>
      <c r="J41" s="5"/>
      <c r="K41" s="5"/>
      <c r="L41" s="5"/>
      <c r="M41" s="5"/>
      <c r="N41" s="5"/>
      <c r="O41" s="5"/>
      <c r="P41" s="8">
        <f t="shared" si="0"/>
        <v>0</v>
      </c>
    </row>
    <row r="42" spans="1:16" x14ac:dyDescent="0.25">
      <c r="A42" s="9"/>
      <c r="B42" s="9"/>
      <c r="C42" s="56"/>
      <c r="D42" s="57"/>
      <c r="E42" s="57"/>
      <c r="F42" s="57"/>
      <c r="G42" s="57"/>
      <c r="H42" s="58"/>
      <c r="I42" s="5"/>
      <c r="J42" s="5"/>
      <c r="K42" s="5"/>
      <c r="L42" s="5"/>
      <c r="M42" s="5"/>
      <c r="N42" s="5"/>
      <c r="O42" s="5"/>
      <c r="P42" s="8">
        <f t="shared" si="0"/>
        <v>0</v>
      </c>
    </row>
    <row r="43" spans="1:16" x14ac:dyDescent="0.25">
      <c r="A43" s="9"/>
      <c r="B43" s="9"/>
      <c r="C43" s="56"/>
      <c r="D43" s="57"/>
      <c r="E43" s="57"/>
      <c r="F43" s="57"/>
      <c r="G43" s="57"/>
      <c r="H43" s="58"/>
      <c r="I43" s="5"/>
      <c r="J43" s="5"/>
      <c r="K43" s="5"/>
      <c r="L43" s="5"/>
      <c r="M43" s="5"/>
      <c r="N43" s="5"/>
      <c r="O43" s="5"/>
      <c r="P43" s="8">
        <f t="shared" si="0"/>
        <v>0</v>
      </c>
    </row>
    <row r="44" spans="1:16" x14ac:dyDescent="0.25">
      <c r="A44" s="9"/>
      <c r="B44" s="9"/>
      <c r="C44" s="56"/>
      <c r="D44" s="57"/>
      <c r="E44" s="57"/>
      <c r="F44" s="57"/>
      <c r="G44" s="57"/>
      <c r="H44" s="58"/>
      <c r="I44" s="5"/>
      <c r="J44" s="5"/>
      <c r="K44" s="5"/>
      <c r="L44" s="5"/>
      <c r="M44" s="5"/>
      <c r="N44" s="5"/>
      <c r="O44" s="5"/>
      <c r="P44" s="8">
        <f t="shared" si="0"/>
        <v>0</v>
      </c>
    </row>
    <row r="45" spans="1:16" x14ac:dyDescent="0.25">
      <c r="A45" s="9"/>
      <c r="B45" s="10"/>
      <c r="C45" s="56"/>
      <c r="D45" s="57"/>
      <c r="E45" s="57"/>
      <c r="F45" s="57"/>
      <c r="G45" s="57"/>
      <c r="H45" s="58"/>
      <c r="I45" s="5"/>
      <c r="J45" s="5"/>
      <c r="K45" s="5"/>
      <c r="L45" s="5"/>
      <c r="M45" s="5"/>
      <c r="N45" s="5"/>
      <c r="O45" s="5"/>
      <c r="P45" s="8">
        <f t="shared" si="0"/>
        <v>0</v>
      </c>
    </row>
    <row r="46" spans="1:16" x14ac:dyDescent="0.25">
      <c r="A46" s="9"/>
      <c r="B46" s="10"/>
      <c r="C46" s="56"/>
      <c r="D46" s="57"/>
      <c r="E46" s="57"/>
      <c r="F46" s="57"/>
      <c r="G46" s="57"/>
      <c r="H46" s="58"/>
      <c r="I46" s="5"/>
      <c r="J46" s="5"/>
      <c r="K46" s="5"/>
      <c r="L46" s="5"/>
      <c r="M46" s="5"/>
      <c r="N46" s="5"/>
      <c r="O46" s="5"/>
      <c r="P46" s="8">
        <f t="shared" si="0"/>
        <v>0</v>
      </c>
    </row>
    <row r="47" spans="1:16" x14ac:dyDescent="0.25">
      <c r="A47" s="9"/>
      <c r="B47" s="10"/>
      <c r="C47" s="56"/>
      <c r="D47" s="57"/>
      <c r="E47" s="57"/>
      <c r="F47" s="57"/>
      <c r="G47" s="57"/>
      <c r="H47" s="58"/>
      <c r="I47" s="5"/>
      <c r="J47" s="5"/>
      <c r="K47" s="5"/>
      <c r="L47" s="5"/>
      <c r="M47" s="5"/>
      <c r="N47" s="5"/>
      <c r="O47" s="5"/>
      <c r="P47" s="8">
        <f t="shared" si="0"/>
        <v>0</v>
      </c>
    </row>
    <row r="48" spans="1:16" x14ac:dyDescent="0.25">
      <c r="A48" s="9"/>
      <c r="B48" s="10"/>
      <c r="C48" s="56"/>
      <c r="D48" s="57"/>
      <c r="E48" s="57"/>
      <c r="F48" s="57"/>
      <c r="G48" s="57"/>
      <c r="H48" s="58"/>
      <c r="I48" s="5"/>
      <c r="J48" s="5"/>
      <c r="K48" s="5"/>
      <c r="L48" s="5"/>
      <c r="M48" s="5"/>
      <c r="N48" s="5"/>
      <c r="O48" s="5"/>
      <c r="P48" s="8">
        <f t="shared" si="0"/>
        <v>0</v>
      </c>
    </row>
    <row r="49" spans="1:16" x14ac:dyDescent="0.25">
      <c r="A49" s="9"/>
      <c r="B49" s="10"/>
      <c r="C49" s="56"/>
      <c r="D49" s="57"/>
      <c r="E49" s="57"/>
      <c r="F49" s="57"/>
      <c r="G49" s="57"/>
      <c r="H49" s="58"/>
      <c r="I49" s="5"/>
      <c r="J49" s="5"/>
      <c r="K49" s="5"/>
      <c r="L49" s="5"/>
      <c r="M49" s="5"/>
      <c r="N49" s="5"/>
      <c r="O49" s="5"/>
      <c r="P49" s="8">
        <f t="shared" si="0"/>
        <v>0</v>
      </c>
    </row>
    <row r="50" spans="1:16" x14ac:dyDescent="0.25">
      <c r="A50" s="9"/>
      <c r="B50" s="10"/>
      <c r="C50" s="56"/>
      <c r="D50" s="57"/>
      <c r="E50" s="57"/>
      <c r="F50" s="57"/>
      <c r="G50" s="57"/>
      <c r="H50" s="58"/>
      <c r="I50" s="5"/>
      <c r="J50" s="5"/>
      <c r="K50" s="5"/>
      <c r="L50" s="5"/>
      <c r="M50" s="5"/>
      <c r="N50" s="5"/>
      <c r="O50" s="5"/>
      <c r="P50" s="8">
        <f t="shared" si="0"/>
        <v>0</v>
      </c>
    </row>
    <row r="51" spans="1:16" x14ac:dyDescent="0.25">
      <c r="A51" s="9"/>
      <c r="B51" s="10"/>
      <c r="C51" s="56"/>
      <c r="D51" s="57"/>
      <c r="E51" s="57"/>
      <c r="F51" s="57"/>
      <c r="G51" s="57"/>
      <c r="H51" s="58"/>
      <c r="I51" s="5"/>
      <c r="J51" s="5"/>
      <c r="K51" s="5"/>
      <c r="L51" s="5"/>
      <c r="M51" s="5"/>
      <c r="N51" s="5"/>
      <c r="O51" s="5"/>
      <c r="P51" s="8">
        <f t="shared" si="0"/>
        <v>0</v>
      </c>
    </row>
    <row r="52" spans="1:16" x14ac:dyDescent="0.25">
      <c r="A52" s="9"/>
      <c r="B52" s="10"/>
      <c r="C52" s="56"/>
      <c r="D52" s="57"/>
      <c r="E52" s="57"/>
      <c r="F52" s="57"/>
      <c r="G52" s="57"/>
      <c r="H52" s="58"/>
      <c r="I52" s="5"/>
      <c r="J52" s="5"/>
      <c r="K52" s="5"/>
      <c r="L52" s="5"/>
      <c r="M52" s="5"/>
      <c r="N52" s="5"/>
      <c r="O52" s="5"/>
      <c r="P52" s="8">
        <f t="shared" si="0"/>
        <v>0</v>
      </c>
    </row>
    <row r="53" spans="1:16" x14ac:dyDescent="0.25">
      <c r="A53" s="9"/>
      <c r="B53" s="4"/>
      <c r="C53" s="33"/>
      <c r="D53" s="34"/>
      <c r="E53" s="34"/>
      <c r="F53" s="34"/>
      <c r="G53" s="34"/>
      <c r="H53" s="35"/>
      <c r="I53" s="4"/>
      <c r="J53" s="4"/>
      <c r="K53" s="4"/>
      <c r="L53" s="4"/>
      <c r="M53" s="4"/>
      <c r="N53" s="4"/>
      <c r="O53" s="4"/>
      <c r="P53" s="8">
        <f t="shared" si="0"/>
        <v>0</v>
      </c>
    </row>
    <row r="54" spans="1:16" x14ac:dyDescent="0.25">
      <c r="B54" s="28"/>
      <c r="C54" s="28"/>
      <c r="D54" s="2"/>
      <c r="G54" s="36" t="s">
        <v>19</v>
      </c>
      <c r="H54" s="36"/>
      <c r="I54" s="11">
        <f t="shared" ref="I54:O54" si="1">COUNTIF(I9:I53,"&gt;=70")</f>
        <v>16</v>
      </c>
      <c r="J54" s="11">
        <f t="shared" si="1"/>
        <v>15</v>
      </c>
      <c r="K54" s="11">
        <f t="shared" si="1"/>
        <v>16</v>
      </c>
      <c r="L54" s="11">
        <f t="shared" si="1"/>
        <v>10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2">
        <f>COUNTIF(P9:P48,"&gt;=70")</f>
        <v>0</v>
      </c>
    </row>
    <row r="55" spans="1:16" x14ac:dyDescent="0.25">
      <c r="B55" s="28"/>
      <c r="C55" s="28"/>
      <c r="D55" s="13"/>
      <c r="G55" s="37" t="s">
        <v>20</v>
      </c>
      <c r="H55" s="37"/>
      <c r="I55" s="14">
        <f t="shared" ref="I55:P55" si="2">COUNTIF(I9:I53,"&lt;70")</f>
        <v>6</v>
      </c>
      <c r="J55" s="14">
        <f t="shared" si="2"/>
        <v>4</v>
      </c>
      <c r="K55" s="14">
        <f t="shared" si="2"/>
        <v>6</v>
      </c>
      <c r="L55" s="14">
        <f t="shared" si="2"/>
        <v>12</v>
      </c>
      <c r="M55" s="14">
        <f t="shared" si="2"/>
        <v>0</v>
      </c>
      <c r="N55" s="14">
        <f t="shared" si="2"/>
        <v>0</v>
      </c>
      <c r="O55" s="14">
        <f t="shared" si="2"/>
        <v>0</v>
      </c>
      <c r="P55" s="14">
        <f t="shared" si="2"/>
        <v>45</v>
      </c>
    </row>
    <row r="56" spans="1:16" x14ac:dyDescent="0.25">
      <c r="B56" s="28"/>
      <c r="C56" s="28"/>
      <c r="D56" s="28"/>
      <c r="G56" s="37" t="s">
        <v>21</v>
      </c>
      <c r="H56" s="37"/>
      <c r="I56" s="14">
        <f t="shared" ref="I56:P56" si="3">COUNT(I9:I53)</f>
        <v>22</v>
      </c>
      <c r="J56" s="14">
        <f t="shared" si="3"/>
        <v>19</v>
      </c>
      <c r="K56" s="14">
        <f t="shared" si="3"/>
        <v>22</v>
      </c>
      <c r="L56" s="14">
        <f t="shared" si="3"/>
        <v>22</v>
      </c>
      <c r="M56" s="14">
        <f t="shared" si="3"/>
        <v>0</v>
      </c>
      <c r="N56" s="14">
        <f t="shared" si="3"/>
        <v>0</v>
      </c>
      <c r="O56" s="14">
        <f t="shared" si="3"/>
        <v>0</v>
      </c>
      <c r="P56" s="14">
        <f t="shared" si="3"/>
        <v>45</v>
      </c>
    </row>
    <row r="57" spans="1:16" x14ac:dyDescent="0.25">
      <c r="B57" s="28"/>
      <c r="C57" s="28"/>
      <c r="D57" s="2"/>
      <c r="G57" s="29" t="s">
        <v>22</v>
      </c>
      <c r="H57" s="29"/>
      <c r="I57" s="15">
        <f t="shared" ref="I57:P57" si="4">I54/I56</f>
        <v>0.72727272727272729</v>
      </c>
      <c r="J57" s="16">
        <f t="shared" si="4"/>
        <v>0.78947368421052633</v>
      </c>
      <c r="K57" s="16">
        <f t="shared" si="4"/>
        <v>0.72727272727272729</v>
      </c>
      <c r="L57" s="16">
        <f t="shared" si="4"/>
        <v>0.45454545454545453</v>
      </c>
      <c r="M57" s="16" t="e">
        <f t="shared" si="4"/>
        <v>#DIV/0!</v>
      </c>
      <c r="N57" s="16" t="e">
        <f t="shared" si="4"/>
        <v>#DIV/0!</v>
      </c>
      <c r="O57" s="16" t="e">
        <f t="shared" si="4"/>
        <v>#DIV/0!</v>
      </c>
      <c r="P57" s="16">
        <f t="shared" si="4"/>
        <v>0</v>
      </c>
    </row>
    <row r="58" spans="1:16" x14ac:dyDescent="0.25">
      <c r="B58" s="28"/>
      <c r="C58" s="28"/>
      <c r="D58" s="2"/>
      <c r="G58" s="29" t="s">
        <v>23</v>
      </c>
      <c r="H58" s="29"/>
      <c r="I58" s="15">
        <f t="shared" ref="I58:P58" si="5">I55/I56</f>
        <v>0.27272727272727271</v>
      </c>
      <c r="J58" s="15">
        <f t="shared" si="5"/>
        <v>0.21052631578947367</v>
      </c>
      <c r="K58" s="16">
        <f t="shared" si="5"/>
        <v>0.27272727272727271</v>
      </c>
      <c r="L58" s="16">
        <f t="shared" si="5"/>
        <v>0.54545454545454541</v>
      </c>
      <c r="M58" s="16" t="e">
        <f t="shared" si="5"/>
        <v>#DIV/0!</v>
      </c>
      <c r="N58" s="16" t="e">
        <f t="shared" si="5"/>
        <v>#DIV/0!</v>
      </c>
      <c r="O58" s="16" t="e">
        <f t="shared" si="5"/>
        <v>#DIV/0!</v>
      </c>
      <c r="P58" s="16">
        <f t="shared" si="5"/>
        <v>1</v>
      </c>
    </row>
    <row r="59" spans="1:16" x14ac:dyDescent="0.25">
      <c r="B59" s="28"/>
      <c r="C59" s="28"/>
      <c r="D59" s="13"/>
    </row>
    <row r="60" spans="1:16" x14ac:dyDescent="0.25">
      <c r="B60" s="2"/>
      <c r="C60" s="2"/>
      <c r="D60" s="13"/>
    </row>
    <row r="61" spans="1:16" x14ac:dyDescent="0.25">
      <c r="I61" s="30"/>
      <c r="J61" s="30"/>
      <c r="K61" s="30"/>
      <c r="L61" s="30"/>
      <c r="M61" s="30"/>
      <c r="N61" s="30"/>
      <c r="O61" s="30"/>
    </row>
    <row r="62" spans="1:16" x14ac:dyDescent="0.25">
      <c r="I62" s="31" t="s">
        <v>24</v>
      </c>
      <c r="J62" s="31"/>
      <c r="K62" s="31"/>
      <c r="L62" s="31"/>
      <c r="M62" s="31"/>
      <c r="N62" s="31"/>
      <c r="O62" s="31"/>
    </row>
  </sheetData>
  <mergeCells count="67">
    <mergeCell ref="B58:C58"/>
    <mergeCell ref="G58:H58"/>
    <mergeCell ref="B59:C59"/>
    <mergeCell ref="I61:O61"/>
    <mergeCell ref="I62:O62"/>
    <mergeCell ref="B55:C55"/>
    <mergeCell ref="G55:H55"/>
    <mergeCell ref="B56:D56"/>
    <mergeCell ref="G56:H56"/>
    <mergeCell ref="B57:C57"/>
    <mergeCell ref="G57:H57"/>
    <mergeCell ref="C50:H50"/>
    <mergeCell ref="C51:H51"/>
    <mergeCell ref="C52:H52"/>
    <mergeCell ref="C53:H53"/>
    <mergeCell ref="B54:C54"/>
    <mergeCell ref="G54:H54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Finanzas 2 605 A</vt:lpstr>
      <vt:lpstr>Ecommerce 805 A</vt:lpstr>
      <vt:lpstr>MateFinanciera 405 A</vt:lpstr>
      <vt:lpstr>MateFinanciera 405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2024-09-21T17:37:01Z</dcterms:created>
  <dcterms:modified xsi:type="dcterms:W3CDTF">2025-06-05T02:54:14Z</dcterms:modified>
</cp:coreProperties>
</file>