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435E2FAD-7440-4D29-847E-4A257B78ACB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" r:id="rId1"/>
    <sheet name="2" sheetId="6" r:id="rId2"/>
    <sheet name="3" sheetId="7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7" l="1"/>
  <c r="A35" i="7"/>
  <c r="N28" i="7"/>
  <c r="M28" i="7"/>
  <c r="K28" i="7"/>
  <c r="L28" i="7" s="1"/>
  <c r="G28" i="7"/>
  <c r="F28" i="7"/>
  <c r="E28" i="7"/>
  <c r="I27" i="7"/>
  <c r="I26" i="7"/>
  <c r="I25" i="7"/>
  <c r="I24" i="7"/>
  <c r="I23" i="7"/>
  <c r="I22" i="7"/>
  <c r="I21" i="7"/>
  <c r="I20" i="7"/>
  <c r="I19" i="7"/>
  <c r="I17" i="7"/>
  <c r="L15" i="7"/>
  <c r="I15" i="7"/>
  <c r="L14" i="7"/>
  <c r="I14" i="7"/>
  <c r="B37" i="6"/>
  <c r="A35" i="6"/>
  <c r="N28" i="6"/>
  <c r="M28" i="6"/>
  <c r="K28" i="6"/>
  <c r="L28" i="6" s="1"/>
  <c r="G28" i="6"/>
  <c r="F28" i="6"/>
  <c r="E28" i="6"/>
  <c r="I27" i="6"/>
  <c r="I26" i="6"/>
  <c r="I25" i="6"/>
  <c r="I24" i="6"/>
  <c r="I23" i="6"/>
  <c r="I22" i="6"/>
  <c r="I21" i="6"/>
  <c r="I20" i="6"/>
  <c r="I19" i="6"/>
  <c r="I17" i="6"/>
  <c r="L15" i="6"/>
  <c r="I15" i="6"/>
  <c r="L14" i="6"/>
  <c r="I14" i="6"/>
  <c r="I14" i="1"/>
  <c r="I15" i="1"/>
  <c r="I17" i="1"/>
  <c r="I28" i="7" l="1"/>
  <c r="I28" i="6"/>
  <c r="E27" i="5"/>
  <c r="D27" i="5"/>
  <c r="C27" i="5"/>
  <c r="A27" i="5"/>
  <c r="E26" i="5"/>
  <c r="I26" i="5" s="1"/>
  <c r="J26" i="5" s="1"/>
  <c r="D26" i="5"/>
  <c r="C26" i="5"/>
  <c r="A26" i="5"/>
  <c r="E25" i="5"/>
  <c r="D25" i="5"/>
  <c r="C25" i="5"/>
  <c r="A25" i="5"/>
  <c r="E24" i="5"/>
  <c r="L24" i="5" s="1"/>
  <c r="D24" i="5"/>
  <c r="C24" i="5"/>
  <c r="A24" i="5"/>
  <c r="E23" i="5"/>
  <c r="D23" i="5"/>
  <c r="C23" i="5"/>
  <c r="A23" i="5"/>
  <c r="E22" i="5"/>
  <c r="L22" i="5" s="1"/>
  <c r="D22" i="5"/>
  <c r="C22" i="5"/>
  <c r="A22" i="5"/>
  <c r="E21" i="5"/>
  <c r="D21" i="5"/>
  <c r="C21" i="5"/>
  <c r="A21" i="5"/>
  <c r="E20" i="5"/>
  <c r="H20" i="5" s="1"/>
  <c r="D20" i="5"/>
  <c r="C20" i="5"/>
  <c r="A20" i="5"/>
  <c r="E19" i="5"/>
  <c r="D19" i="5"/>
  <c r="C19" i="5"/>
  <c r="A19" i="5"/>
  <c r="E18" i="5"/>
  <c r="D18" i="5"/>
  <c r="C18" i="5"/>
  <c r="A18" i="5"/>
  <c r="D17" i="5"/>
  <c r="C17" i="5"/>
  <c r="A17" i="5"/>
  <c r="D16" i="5"/>
  <c r="C16" i="5"/>
  <c r="D15" i="5"/>
  <c r="C15" i="5"/>
  <c r="D14" i="5"/>
  <c r="C14" i="5"/>
  <c r="L8" i="5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H24" i="4" s="1"/>
  <c r="D24" i="4"/>
  <c r="C24" i="4"/>
  <c r="A24" i="4"/>
  <c r="E23" i="4"/>
  <c r="H23" i="4" s="1"/>
  <c r="D23" i="4"/>
  <c r="C23" i="4"/>
  <c r="A23" i="4"/>
  <c r="E22" i="4"/>
  <c r="H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D19" i="4"/>
  <c r="C19" i="4"/>
  <c r="A19" i="4"/>
  <c r="E18" i="4"/>
  <c r="L18" i="4" s="1"/>
  <c r="D18" i="4"/>
  <c r="C18" i="4"/>
  <c r="A18" i="4"/>
  <c r="E17" i="4"/>
  <c r="I17" i="4" s="1"/>
  <c r="J17" i="4" s="1"/>
  <c r="D17" i="4"/>
  <c r="C17" i="4"/>
  <c r="A17" i="4"/>
  <c r="E16" i="4"/>
  <c r="H16" i="4" s="1"/>
  <c r="D16" i="4"/>
  <c r="C16" i="4"/>
  <c r="A16" i="4"/>
  <c r="E15" i="4"/>
  <c r="L15" i="4" s="1"/>
  <c r="D15" i="4"/>
  <c r="C15" i="4"/>
  <c r="A15" i="4"/>
  <c r="E14" i="4"/>
  <c r="D14" i="4"/>
  <c r="C14" i="4"/>
  <c r="A14" i="4"/>
  <c r="B10" i="4"/>
  <c r="B37" i="4" s="1"/>
  <c r="L8" i="4"/>
  <c r="H8" i="4"/>
  <c r="E8" i="4"/>
  <c r="B37" i="5"/>
  <c r="A35" i="5"/>
  <c r="N28" i="5"/>
  <c r="M28" i="5"/>
  <c r="K28" i="5"/>
  <c r="G28" i="5"/>
  <c r="F28" i="5"/>
  <c r="L27" i="5"/>
  <c r="I27" i="5"/>
  <c r="J27" i="5" s="1"/>
  <c r="H27" i="5"/>
  <c r="L25" i="5"/>
  <c r="I25" i="5"/>
  <c r="J25" i="5" s="1"/>
  <c r="H25" i="5"/>
  <c r="H24" i="5"/>
  <c r="L23" i="5"/>
  <c r="I23" i="5"/>
  <c r="J23" i="5" s="1"/>
  <c r="H23" i="5"/>
  <c r="L21" i="5"/>
  <c r="I21" i="5"/>
  <c r="J21" i="5" s="1"/>
  <c r="H21" i="5"/>
  <c r="L20" i="5"/>
  <c r="I20" i="5"/>
  <c r="J20" i="5" s="1"/>
  <c r="L19" i="5"/>
  <c r="I19" i="5"/>
  <c r="J19" i="5" s="1"/>
  <c r="H19" i="5"/>
  <c r="L17" i="5"/>
  <c r="I17" i="5"/>
  <c r="J17" i="5" s="1"/>
  <c r="H17" i="5"/>
  <c r="L16" i="5"/>
  <c r="I16" i="5"/>
  <c r="J16" i="5" s="1"/>
  <c r="H16" i="5"/>
  <c r="L15" i="5"/>
  <c r="I15" i="5"/>
  <c r="J15" i="5" s="1"/>
  <c r="H15" i="5"/>
  <c r="L14" i="5"/>
  <c r="I14" i="5"/>
  <c r="J14" i="5" s="1"/>
  <c r="H14" i="5"/>
  <c r="A35" i="4"/>
  <c r="N28" i="4"/>
  <c r="M28" i="4"/>
  <c r="K28" i="4"/>
  <c r="G28" i="4"/>
  <c r="F28" i="4"/>
  <c r="I25" i="4"/>
  <c r="J25" i="4" s="1"/>
  <c r="H25" i="4"/>
  <c r="L23" i="4"/>
  <c r="I23" i="4"/>
  <c r="J23" i="4" s="1"/>
  <c r="L19" i="4"/>
  <c r="I19" i="4"/>
  <c r="J19" i="4" s="1"/>
  <c r="H19" i="4"/>
  <c r="B37" i="1"/>
  <c r="A35" i="1"/>
  <c r="N28" i="1"/>
  <c r="M28" i="1"/>
  <c r="K28" i="1"/>
  <c r="G28" i="1"/>
  <c r="F28" i="1"/>
  <c r="E28" i="1"/>
  <c r="I27" i="1"/>
  <c r="I26" i="1"/>
  <c r="I25" i="1"/>
  <c r="I24" i="1"/>
  <c r="I23" i="1"/>
  <c r="I22" i="1"/>
  <c r="I21" i="1"/>
  <c r="I20" i="1"/>
  <c r="I19" i="1"/>
  <c r="L16" i="1"/>
  <c r="L15" i="1"/>
  <c r="L14" i="1"/>
  <c r="L17" i="4" l="1"/>
  <c r="L28" i="1"/>
  <c r="E28" i="5"/>
  <c r="H28" i="5" s="1"/>
  <c r="H15" i="4"/>
  <c r="I15" i="4"/>
  <c r="J15" i="4" s="1"/>
  <c r="H21" i="4"/>
  <c r="L18" i="5"/>
  <c r="H26" i="5"/>
  <c r="I21" i="4"/>
  <c r="J21" i="4" s="1"/>
  <c r="H27" i="4"/>
  <c r="L26" i="5"/>
  <c r="H18" i="5"/>
  <c r="H17" i="4"/>
  <c r="I27" i="4"/>
  <c r="J27" i="4" s="1"/>
  <c r="E28" i="4"/>
  <c r="I28" i="4" s="1"/>
  <c r="J28" i="4" s="1"/>
  <c r="I28" i="1"/>
  <c r="I18" i="5"/>
  <c r="J18" i="5" s="1"/>
  <c r="I24" i="5"/>
  <c r="J24" i="5" s="1"/>
  <c r="H22" i="5"/>
  <c r="I22" i="5"/>
  <c r="J22" i="5" s="1"/>
  <c r="H20" i="4"/>
  <c r="I14" i="4"/>
  <c r="J14" i="4" s="1"/>
  <c r="I16" i="4"/>
  <c r="J16" i="4" s="1"/>
  <c r="I18" i="4"/>
  <c r="J18" i="4" s="1"/>
  <c r="I20" i="4"/>
  <c r="J20" i="4" s="1"/>
  <c r="I22" i="4"/>
  <c r="J22" i="4" s="1"/>
  <c r="H14" i="4"/>
  <c r="I24" i="4"/>
  <c r="J24" i="4" s="1"/>
  <c r="H18" i="4"/>
  <c r="H26" i="4"/>
  <c r="I26" i="4"/>
  <c r="J26" i="4" s="1"/>
  <c r="L14" i="4"/>
  <c r="L16" i="4"/>
  <c r="L22" i="4"/>
  <c r="L24" i="4"/>
  <c r="I28" i="5" l="1"/>
  <c r="J28" i="5" s="1"/>
  <c r="L28" i="5"/>
  <c r="L28" i="4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9743CFCF-5483-433C-80FD-8FB8F855BE3E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3AB2757B-B210-49DF-8D59-D7A1C56EC8A8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3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4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<sst xmlns="http://schemas.openxmlformats.org/spreadsheetml/2006/main" count="226" uniqueCount="53">
  <si>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</si>
  <si>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</si>
  <si>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</si>
  <si>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</si>
  <si>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</si>
  <si>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</si>
  <si>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</si>
  <si>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</si>
  <si>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</si>
  <si>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</si>
  <si>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</si>
  <si>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</si>
  <si>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</si>
  <si>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</si>
  <si>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</si>
  <si>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</si>
  <si>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</si>
  <si>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</si>
  <si>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</si>
  <si>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</si>
  <si>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</si>
  <si>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</si>
  <si>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</si>
  <si>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</si>
  <si>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</si>
  <si>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</si>
  <si>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</si>
  <si>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IAMB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</si>
  <si>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</si>
  <si>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</si>
  <si>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</si>
  <si>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</si>
  <si>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</si>
  <si>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</si>
  <si>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BIOLOGÍA</t>
  </si>
  <si>
    <t>DISEÑO DE EXPERIMENTOS AMBIENTALES</t>
  </si>
  <si>
    <t>Francisco José Gómez Marín</t>
  </si>
  <si>
    <t>Jessica Alejandra Reyes Larios</t>
  </si>
  <si>
    <t>ECONOMÍA AMBIENTAL</t>
  </si>
  <si>
    <t>SISTEMAS DE INFORMACIÓN GEOGRÁFICA</t>
  </si>
  <si>
    <t>406 A</t>
  </si>
  <si>
    <t>EVALUACIÓN DE IMPACTO AMBIENTAL</t>
  </si>
  <si>
    <t>TALLER DE INVESTIGACIÓN I</t>
  </si>
  <si>
    <t>MODELIZACIÓN Y SIMULACIÓN DE SISTEMAS AMBIENTALES</t>
  </si>
  <si>
    <t>806 A</t>
  </si>
  <si>
    <t>Febrero - Junio 2025</t>
  </si>
  <si>
    <t>606 A</t>
  </si>
  <si>
    <t>606 B</t>
  </si>
  <si>
    <t>2°</t>
  </si>
  <si>
    <t>II</t>
  </si>
  <si>
    <t>S/E</t>
  </si>
  <si>
    <t>3°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</si>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</sst>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7" fillId="0" borderId="0" xfId="1" applyFont="1" applyAlignment="1">
      <alignment vertical="top"/>
    </xf>
    <xf numFmtId="165" fontId="6" fillId="0" borderId="0" xfId="1" applyFont="1" applyAlignment="1">
      <alignment vertical="top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0" fontId="0" fillId="0" borderId="0" xfId="0"/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6" fillId="0" borderId="0" xfId="1" applyFont="1" applyAlignment="1">
      <alignment horizontal="center" vertical="top"/>
    </xf>
    <xf numFmtId="165" fontId="4" fillId="0" borderId="1" xfId="1" applyFont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462AF94-985A-4730-84D4-DC30A8684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E90123C4-7CAB-4D9F-9C23-6DA34EA4D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93884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40B27079-943F-4DF1-B211-0C7F49AE7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4E3FA445-73DB-4C4D-AF62-1B223CC46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93884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DD1CD7B2-99A8-7A1C-9AC1-8DFEAF6FD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36000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00766101-44A1-5E97-482E-5929DA73F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3600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6BB2BC3A-5623-E0C6-B9CC-7D043DD10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13320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0DB7A7-D5F2-7C5E-4171-951FA68B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13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zoomScale="90" zoomScaleNormal="90" workbookViewId="0">
      <selection activeCell="B8" sqref="B8:C8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8" ht="13.8" x14ac:dyDescent="0.25">
      <c r="A6" s="25" t="s">
        <v>3</v>
      </c>
      <c r="B6" s="25"/>
      <c r="C6" s="25"/>
      <c r="D6" s="25"/>
      <c r="E6" s="26" t="s">
        <v>4</v>
      </c>
      <c r="F6" s="26"/>
      <c r="G6" s="26"/>
      <c r="H6" s="26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1" t="s">
        <v>6</v>
      </c>
      <c r="C8" s="21"/>
      <c r="D8" s="6" t="s">
        <v>7</v>
      </c>
      <c r="E8" s="7">
        <v>4</v>
      </c>
      <c r="G8" s="4" t="s">
        <v>8</v>
      </c>
      <c r="H8" s="7">
        <v>4</v>
      </c>
      <c r="I8" s="22" t="s">
        <v>9</v>
      </c>
      <c r="J8" s="22"/>
      <c r="K8" s="22"/>
      <c r="L8" s="21" t="s">
        <v>45</v>
      </c>
      <c r="M8" s="21"/>
      <c r="N8" s="21"/>
    </row>
    <row r="9" spans="1:18" ht="13.8" x14ac:dyDescent="0.25"/>
    <row r="10" spans="1:18" ht="13.8" x14ac:dyDescent="0.25">
      <c r="A10" s="4" t="s">
        <v>10</v>
      </c>
      <c r="B10" s="21" t="s">
        <v>11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8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8" s="13" customFormat="1" ht="26.4" x14ac:dyDescent="0.25">
      <c r="A14" s="10" t="s">
        <v>39</v>
      </c>
      <c r="B14" s="11" t="s">
        <v>24</v>
      </c>
      <c r="C14" s="11" t="s">
        <v>40</v>
      </c>
      <c r="D14" s="11" t="s">
        <v>27</v>
      </c>
      <c r="E14" s="11">
        <v>24</v>
      </c>
      <c r="F14" s="11">
        <v>21</v>
      </c>
      <c r="G14" s="11"/>
      <c r="H14" s="12"/>
      <c r="I14" s="11">
        <f t="shared" ref="I14:I17" si="0">(E14-SUM(F14:G14))-K14</f>
        <v>3</v>
      </c>
      <c r="J14" s="12"/>
      <c r="K14" s="11">
        <v>0</v>
      </c>
      <c r="L14" s="12">
        <f>K14/E14</f>
        <v>0</v>
      </c>
      <c r="M14" s="11">
        <v>70</v>
      </c>
      <c r="N14" s="12">
        <v>0.88</v>
      </c>
      <c r="R14" s="1"/>
    </row>
    <row r="15" spans="1:18" s="13" customFormat="1" ht="26.4" x14ac:dyDescent="0.25">
      <c r="A15" s="10" t="s">
        <v>41</v>
      </c>
      <c r="B15" s="11" t="s">
        <v>24</v>
      </c>
      <c r="C15" s="11" t="s">
        <v>46</v>
      </c>
      <c r="D15" s="11" t="s">
        <v>27</v>
      </c>
      <c r="E15" s="11">
        <v>21</v>
      </c>
      <c r="F15" s="11">
        <v>17</v>
      </c>
      <c r="G15" s="11"/>
      <c r="H15" s="12"/>
      <c r="I15" s="11">
        <f t="shared" si="0"/>
        <v>4</v>
      </c>
      <c r="J15" s="12"/>
      <c r="K15" s="11">
        <v>0</v>
      </c>
      <c r="L15" s="12">
        <f>K15/E15</f>
        <v>0</v>
      </c>
      <c r="M15" s="11">
        <v>64</v>
      </c>
      <c r="N15" s="12">
        <v>0.81</v>
      </c>
    </row>
    <row r="16" spans="1:18" s="13" customFormat="1" ht="13.2" x14ac:dyDescent="0.25">
      <c r="A16" s="10" t="s">
        <v>42</v>
      </c>
      <c r="B16" s="11" t="s">
        <v>24</v>
      </c>
      <c r="C16" s="11" t="s">
        <v>47</v>
      </c>
      <c r="D16" s="11" t="s">
        <v>27</v>
      </c>
      <c r="E16" s="11">
        <v>19</v>
      </c>
      <c r="F16" s="11">
        <v>17</v>
      </c>
      <c r="G16" s="11"/>
      <c r="H16" s="12"/>
      <c r="I16" s="11">
        <v>2</v>
      </c>
      <c r="J16" s="12"/>
      <c r="K16" s="11">
        <v>0</v>
      </c>
      <c r="L16" s="12">
        <f>K16/E16</f>
        <v>0</v>
      </c>
      <c r="M16" s="11">
        <v>75</v>
      </c>
      <c r="N16" s="12">
        <v>0.89470000000000005</v>
      </c>
    </row>
    <row r="17" spans="1:14" s="13" customFormat="1" ht="26.4" x14ac:dyDescent="0.25">
      <c r="A17" s="10" t="s">
        <v>43</v>
      </c>
      <c r="B17" s="11" t="s">
        <v>24</v>
      </c>
      <c r="C17" s="11" t="s">
        <v>44</v>
      </c>
      <c r="D17" s="11" t="s">
        <v>27</v>
      </c>
      <c r="E17" s="11">
        <v>22</v>
      </c>
      <c r="F17" s="11">
        <v>14</v>
      </c>
      <c r="G17" s="11"/>
      <c r="H17" s="12"/>
      <c r="I17" s="11">
        <f t="shared" si="0"/>
        <v>8</v>
      </c>
      <c r="J17" s="12"/>
      <c r="K17" s="11">
        <v>0</v>
      </c>
      <c r="L17" s="12">
        <v>0</v>
      </c>
      <c r="M17" s="11">
        <v>51</v>
      </c>
      <c r="N17" s="12">
        <v>0.64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69</v>
      </c>
      <c r="G28" s="14">
        <f>SUM(G14:G27)</f>
        <v>0</v>
      </c>
      <c r="H28" s="15"/>
      <c r="I28" s="14">
        <f t="shared" si="1"/>
        <v>17</v>
      </c>
      <c r="J28" s="15"/>
      <c r="K28" s="14">
        <f>SUM(K14:K27)</f>
        <v>0</v>
      </c>
      <c r="L28" s="15">
        <f>K28/E28</f>
        <v>0</v>
      </c>
      <c r="M28" s="14">
        <f>AVERAGE(M14:M27)</f>
        <v>65</v>
      </c>
      <c r="N28" s="16">
        <f>AVERAGE(N14:N27)</f>
        <v>0.80617499999999997</v>
      </c>
    </row>
    <row r="29" spans="1:14" ht="13.8" x14ac:dyDescent="0.25"/>
    <row r="30" spans="1:14" ht="135.6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3.8" x14ac:dyDescent="0.25">
      <c r="B33" s="34" t="s">
        <v>31</v>
      </c>
      <c r="C33" s="34"/>
      <c r="D33" s="34"/>
      <c r="G33" s="24" t="s">
        <v>32</v>
      </c>
      <c r="H33" s="24"/>
      <c r="I33" s="24"/>
      <c r="J33" s="24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t="13.8" hidden="1" x14ac:dyDescent="0.25">
      <c r="A35" s="29" t="e">
        <f>{#REF!}</f>
        <v>#REF!</v>
      </c>
      <c r="B35" s="29"/>
      <c r="C35" s="8"/>
      <c r="E35" s="30"/>
      <c r="F35" s="30"/>
      <c r="G35" s="30"/>
      <c r="H35" s="30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A35:B35"/>
    <mergeCell ref="E35:H35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531EB-F30D-48BB-810E-3BB48835C4ED}">
  <sheetPr>
    <pageSetUpPr fitToPage="1"/>
  </sheetPr>
  <dimension ref="A1:AMJ37"/>
  <sheetViews>
    <sheetView zoomScale="90" zoomScaleNormal="90" workbookViewId="0">
      <selection activeCell="L21" sqref="L21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8" ht="13.8" x14ac:dyDescent="0.25">
      <c r="A6" s="25" t="s">
        <v>3</v>
      </c>
      <c r="B6" s="25"/>
      <c r="C6" s="25"/>
      <c r="D6" s="25"/>
      <c r="E6" s="26" t="s">
        <v>4</v>
      </c>
      <c r="F6" s="26"/>
      <c r="G6" s="26"/>
      <c r="H6" s="26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1" t="s">
        <v>48</v>
      </c>
      <c r="C8" s="21"/>
      <c r="D8" s="6" t="s">
        <v>7</v>
      </c>
      <c r="E8" s="7">
        <v>4</v>
      </c>
      <c r="G8" s="4" t="s">
        <v>8</v>
      </c>
      <c r="H8" s="7">
        <v>4</v>
      </c>
      <c r="I8" s="22" t="s">
        <v>9</v>
      </c>
      <c r="J8" s="22"/>
      <c r="K8" s="22"/>
      <c r="L8" s="21" t="s">
        <v>45</v>
      </c>
      <c r="M8" s="21"/>
      <c r="N8" s="21"/>
    </row>
    <row r="9" spans="1:18" ht="13.8" x14ac:dyDescent="0.25"/>
    <row r="10" spans="1:18" ht="13.8" x14ac:dyDescent="0.25">
      <c r="A10" s="4" t="s">
        <v>10</v>
      </c>
      <c r="B10" s="21" t="s">
        <v>11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8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8" s="13" customFormat="1" ht="26.4" x14ac:dyDescent="0.25">
      <c r="A14" s="10" t="s">
        <v>39</v>
      </c>
      <c r="B14" s="11" t="s">
        <v>49</v>
      </c>
      <c r="C14" s="11" t="s">
        <v>40</v>
      </c>
      <c r="D14" s="11" t="s">
        <v>27</v>
      </c>
      <c r="E14" s="11">
        <v>24</v>
      </c>
      <c r="F14" s="11">
        <v>16</v>
      </c>
      <c r="G14" s="11"/>
      <c r="H14" s="12"/>
      <c r="I14" s="11">
        <f t="shared" ref="I14:I17" si="0">(E14-SUM(F14:G14))-K14</f>
        <v>8</v>
      </c>
      <c r="J14" s="12"/>
      <c r="K14" s="11">
        <v>0</v>
      </c>
      <c r="L14" s="12">
        <f>K14/E14</f>
        <v>0</v>
      </c>
      <c r="M14" s="11">
        <v>55</v>
      </c>
      <c r="N14" s="12">
        <v>0.67</v>
      </c>
      <c r="R14" s="1"/>
    </row>
    <row r="15" spans="1:18" s="13" customFormat="1" ht="26.4" x14ac:dyDescent="0.25">
      <c r="A15" s="10" t="s">
        <v>41</v>
      </c>
      <c r="B15" s="11" t="s">
        <v>49</v>
      </c>
      <c r="C15" s="11" t="s">
        <v>46</v>
      </c>
      <c r="D15" s="11" t="s">
        <v>27</v>
      </c>
      <c r="E15" s="11">
        <v>21</v>
      </c>
      <c r="F15" s="11">
        <v>18</v>
      </c>
      <c r="G15" s="11"/>
      <c r="H15" s="12"/>
      <c r="I15" s="11">
        <f t="shared" si="0"/>
        <v>3</v>
      </c>
      <c r="J15" s="12"/>
      <c r="K15" s="11">
        <v>0</v>
      </c>
      <c r="L15" s="12">
        <f>K15/E15</f>
        <v>0</v>
      </c>
      <c r="M15" s="11">
        <v>66</v>
      </c>
      <c r="N15" s="12">
        <v>0.86</v>
      </c>
    </row>
    <row r="16" spans="1:18" s="13" customFormat="1" ht="13.2" x14ac:dyDescent="0.25">
      <c r="A16" s="10" t="s">
        <v>42</v>
      </c>
      <c r="B16" s="11" t="s">
        <v>50</v>
      </c>
      <c r="C16" s="11" t="s">
        <v>47</v>
      </c>
      <c r="D16" s="11" t="s">
        <v>27</v>
      </c>
      <c r="E16" s="11">
        <v>19</v>
      </c>
      <c r="F16" s="11"/>
      <c r="G16" s="11"/>
      <c r="H16" s="12"/>
      <c r="I16" s="11"/>
      <c r="J16" s="12"/>
      <c r="K16" s="11"/>
      <c r="L16" s="12"/>
      <c r="M16" s="11"/>
      <c r="N16" s="12"/>
    </row>
    <row r="17" spans="1:14" s="13" customFormat="1" ht="26.4" x14ac:dyDescent="0.25">
      <c r="A17" s="10" t="s">
        <v>43</v>
      </c>
      <c r="B17" s="11" t="s">
        <v>49</v>
      </c>
      <c r="C17" s="11" t="s">
        <v>44</v>
      </c>
      <c r="D17" s="11" t="s">
        <v>27</v>
      </c>
      <c r="E17" s="11">
        <v>22</v>
      </c>
      <c r="F17" s="11">
        <v>15</v>
      </c>
      <c r="G17" s="11"/>
      <c r="H17" s="12"/>
      <c r="I17" s="11">
        <f t="shared" si="0"/>
        <v>7</v>
      </c>
      <c r="J17" s="12"/>
      <c r="K17" s="11">
        <v>0</v>
      </c>
      <c r="L17" s="12">
        <v>0</v>
      </c>
      <c r="M17" s="11">
        <v>53</v>
      </c>
      <c r="N17" s="12">
        <v>0.68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49</v>
      </c>
      <c r="G28" s="14">
        <f>SUM(G14:G27)</f>
        <v>0</v>
      </c>
      <c r="H28" s="15"/>
      <c r="I28" s="14">
        <f t="shared" si="1"/>
        <v>37</v>
      </c>
      <c r="J28" s="15"/>
      <c r="K28" s="14">
        <f>SUM(K14:K27)</f>
        <v>0</v>
      </c>
      <c r="L28" s="15">
        <f>K28/E28</f>
        <v>0</v>
      </c>
      <c r="M28" s="14">
        <f>AVERAGE(M14:M27)</f>
        <v>58</v>
      </c>
      <c r="N28" s="16">
        <f>AVERAGE(N14:N27)</f>
        <v>0.73666666666666669</v>
      </c>
    </row>
    <row r="29" spans="1:14" ht="13.8" x14ac:dyDescent="0.25"/>
    <row r="30" spans="1:14" ht="135.6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3.8" x14ac:dyDescent="0.25">
      <c r="B33" s="34" t="s">
        <v>31</v>
      </c>
      <c r="C33" s="34"/>
      <c r="D33" s="34"/>
      <c r="G33" s="24" t="s">
        <v>32</v>
      </c>
      <c r="H33" s="24"/>
      <c r="I33" s="24"/>
      <c r="J33" s="24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t="13.8" hidden="1" x14ac:dyDescent="0.25">
      <c r="A35" s="29" t="e">
        <f>{#REF!}</f>
        <v>#REF!</v>
      </c>
      <c r="B35" s="29"/>
      <c r="C35" s="8"/>
      <c r="E35" s="30"/>
      <c r="F35" s="30"/>
      <c r="G35" s="30"/>
      <c r="H35" s="30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K12:K13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6204C-A9AD-4A6B-BB0B-5A21DAC2A50B}">
  <sheetPr>
    <pageSetUpPr fitToPage="1"/>
  </sheetPr>
  <dimension ref="A1:AMJ37"/>
  <sheetViews>
    <sheetView tabSelected="1" topLeftCell="A7" zoomScale="90" zoomScaleNormal="90" workbookViewId="0">
      <selection activeCell="L19" sqref="L19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8" ht="13.8" x14ac:dyDescent="0.25">
      <c r="A6" s="25" t="s">
        <v>3</v>
      </c>
      <c r="B6" s="25"/>
      <c r="C6" s="25"/>
      <c r="D6" s="25"/>
      <c r="E6" s="26" t="s">
        <v>4</v>
      </c>
      <c r="F6" s="26"/>
      <c r="G6" s="26"/>
      <c r="H6" s="26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1" t="s">
        <v>51</v>
      </c>
      <c r="C8" s="21"/>
      <c r="D8" s="6" t="s">
        <v>7</v>
      </c>
      <c r="E8" s="7">
        <v>4</v>
      </c>
      <c r="G8" s="4" t="s">
        <v>8</v>
      </c>
      <c r="H8" s="7">
        <v>4</v>
      </c>
      <c r="I8" s="22" t="s">
        <v>9</v>
      </c>
      <c r="J8" s="22"/>
      <c r="K8" s="22"/>
      <c r="L8" s="21" t="s">
        <v>45</v>
      </c>
      <c r="M8" s="21"/>
      <c r="N8" s="21"/>
    </row>
    <row r="9" spans="1:18" ht="13.8" x14ac:dyDescent="0.25"/>
    <row r="10" spans="1:18" ht="13.8" x14ac:dyDescent="0.25">
      <c r="A10" s="4" t="s">
        <v>10</v>
      </c>
      <c r="B10" s="21" t="s">
        <v>11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8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8" s="13" customFormat="1" ht="26.4" x14ac:dyDescent="0.25">
      <c r="A14" s="10" t="s">
        <v>39</v>
      </c>
      <c r="B14" s="11" t="s">
        <v>52</v>
      </c>
      <c r="C14" s="11" t="s">
        <v>40</v>
      </c>
      <c r="D14" s="11" t="s">
        <v>27</v>
      </c>
      <c r="E14" s="11">
        <v>24</v>
      </c>
      <c r="F14" s="11">
        <v>6</v>
      </c>
      <c r="G14" s="11"/>
      <c r="H14" s="12"/>
      <c r="I14" s="11">
        <f t="shared" ref="I14:I17" si="0">(E14-SUM(F14:G14))-K14</f>
        <v>18</v>
      </c>
      <c r="J14" s="12"/>
      <c r="K14" s="11">
        <v>0</v>
      </c>
      <c r="L14" s="12">
        <f>K14/E14</f>
        <v>0</v>
      </c>
      <c r="M14" s="11">
        <v>20</v>
      </c>
      <c r="N14" s="12">
        <v>0.25</v>
      </c>
      <c r="R14" s="1"/>
    </row>
    <row r="15" spans="1:18" s="13" customFormat="1" ht="26.4" x14ac:dyDescent="0.25">
      <c r="A15" s="10" t="s">
        <v>41</v>
      </c>
      <c r="B15" s="11" t="s">
        <v>52</v>
      </c>
      <c r="C15" s="11" t="s">
        <v>46</v>
      </c>
      <c r="D15" s="11" t="s">
        <v>27</v>
      </c>
      <c r="E15" s="11">
        <v>21</v>
      </c>
      <c r="F15" s="11">
        <v>15</v>
      </c>
      <c r="G15" s="11"/>
      <c r="H15" s="12"/>
      <c r="I15" s="11">
        <f t="shared" si="0"/>
        <v>6</v>
      </c>
      <c r="J15" s="12"/>
      <c r="K15" s="11">
        <v>0</v>
      </c>
      <c r="L15" s="12">
        <f>K15/E15</f>
        <v>0</v>
      </c>
      <c r="M15" s="11">
        <v>63</v>
      </c>
      <c r="N15" s="12">
        <v>0.71</v>
      </c>
    </row>
    <row r="16" spans="1:18" s="13" customFormat="1" ht="13.2" x14ac:dyDescent="0.25">
      <c r="A16" s="10" t="s">
        <v>42</v>
      </c>
      <c r="B16" s="11" t="s">
        <v>49</v>
      </c>
      <c r="C16" s="11" t="s">
        <v>47</v>
      </c>
      <c r="D16" s="11" t="s">
        <v>27</v>
      </c>
      <c r="E16" s="11">
        <v>19</v>
      </c>
      <c r="F16" s="11">
        <v>10</v>
      </c>
      <c r="G16" s="11"/>
      <c r="H16" s="12"/>
      <c r="I16" s="11">
        <v>9</v>
      </c>
      <c r="J16" s="12"/>
      <c r="K16" s="11">
        <v>0</v>
      </c>
      <c r="L16" s="12">
        <v>0</v>
      </c>
      <c r="M16" s="11">
        <v>39</v>
      </c>
      <c r="N16" s="12">
        <v>0.53</v>
      </c>
    </row>
    <row r="17" spans="1:14" s="13" customFormat="1" ht="26.4" x14ac:dyDescent="0.25">
      <c r="A17" s="10" t="s">
        <v>43</v>
      </c>
      <c r="B17" s="11" t="s">
        <v>52</v>
      </c>
      <c r="C17" s="11" t="s">
        <v>44</v>
      </c>
      <c r="D17" s="11" t="s">
        <v>27</v>
      </c>
      <c r="E17" s="11">
        <v>22</v>
      </c>
      <c r="F17" s="11">
        <v>18</v>
      </c>
      <c r="G17" s="11"/>
      <c r="H17" s="12"/>
      <c r="I17" s="11">
        <f t="shared" si="0"/>
        <v>4</v>
      </c>
      <c r="J17" s="12"/>
      <c r="K17" s="11">
        <v>0</v>
      </c>
      <c r="L17" s="12">
        <v>0</v>
      </c>
      <c r="M17" s="11">
        <v>64</v>
      </c>
      <c r="N17" s="12">
        <v>0.82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49</v>
      </c>
      <c r="G28" s="14">
        <f>SUM(G14:G27)</f>
        <v>0</v>
      </c>
      <c r="H28" s="15"/>
      <c r="I28" s="14">
        <f t="shared" si="1"/>
        <v>37</v>
      </c>
      <c r="J28" s="15"/>
      <c r="K28" s="14">
        <f>SUM(K14:K27)</f>
        <v>0</v>
      </c>
      <c r="L28" s="15">
        <f>K28/E28</f>
        <v>0</v>
      </c>
      <c r="M28" s="14">
        <f>AVERAGE(M14:M27)</f>
        <v>46.5</v>
      </c>
      <c r="N28" s="16">
        <f>AVERAGE(N14:N27)</f>
        <v>0.57750000000000001</v>
      </c>
    </row>
    <row r="29" spans="1:14" ht="13.8" x14ac:dyDescent="0.25"/>
    <row r="30" spans="1:14" ht="135.6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3.8" x14ac:dyDescent="0.25">
      <c r="B33" s="34" t="s">
        <v>31</v>
      </c>
      <c r="C33" s="34"/>
      <c r="D33" s="34"/>
      <c r="G33" s="24" t="s">
        <v>32</v>
      </c>
      <c r="H33" s="24"/>
      <c r="I33" s="24"/>
      <c r="J33" s="24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t="13.8" hidden="1" x14ac:dyDescent="0.25">
      <c r="A35" s="29" t="e">
        <f>{#REF!}</f>
        <v>#REF!</v>
      </c>
      <c r="B35" s="29"/>
      <c r="C35" s="8"/>
      <c r="E35" s="30"/>
      <c r="F35" s="30"/>
      <c r="G35" s="30"/>
      <c r="H35" s="30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B34:D34"/>
    <mergeCell ref="G34:J34"/>
    <mergeCell ref="A35:B35"/>
    <mergeCell ref="E35:H35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workbookViewId="0">
      <selection activeCell="D9" sqref="D9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.8" x14ac:dyDescent="0.25">
      <c r="A6" s="25" t="s">
        <v>3</v>
      </c>
      <c r="B6" s="25"/>
      <c r="C6" s="25"/>
      <c r="D6" s="25"/>
      <c r="E6" s="32" t="s">
        <v>4</v>
      </c>
      <c r="F6" s="32"/>
      <c r="G6" s="32"/>
      <c r="H6" s="32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1">
        <v>4</v>
      </c>
      <c r="C8" s="21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22" t="s">
        <v>9</v>
      </c>
      <c r="J8" s="22"/>
      <c r="K8" s="22"/>
      <c r="L8" s="21" t="str">
        <f>'1'!L8</f>
        <v>Febrero - Junio 2025</v>
      </c>
      <c r="M8" s="21"/>
      <c r="N8" s="21"/>
    </row>
    <row r="9" spans="1:14" ht="13.8" x14ac:dyDescent="0.25"/>
    <row r="10" spans="1:14" ht="13.8" x14ac:dyDescent="0.25">
      <c r="A10" s="4" t="s">
        <v>10</v>
      </c>
      <c r="B10" s="21" t="str">
        <f>'1'!B10</f>
        <v>FRANCISCO JOSÉ GÓMEZ MARÍN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4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4" s="13" customFormat="1" ht="13.2" x14ac:dyDescent="0.25">
      <c r="A14" s="11" t="str">
        <f>'1'!A14</f>
        <v>SISTEMAS DE INFORMACIÓN GEOGRÁFICA</v>
      </c>
      <c r="B14" s="11"/>
      <c r="C14" s="11" t="str">
        <f>'1'!C14</f>
        <v>406 A</v>
      </c>
      <c r="D14" s="11" t="str">
        <f>'1'!D14</f>
        <v>IAMB</v>
      </c>
      <c r="E14" s="11">
        <f>'1'!E14</f>
        <v>24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24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EVALUACIÓN DE IMPACTO AMBIENTAL</v>
      </c>
      <c r="B15" s="11"/>
      <c r="C15" s="11" t="str">
        <f>'1'!C15</f>
        <v>606 A</v>
      </c>
      <c r="D15" s="11" t="str">
        <f>'1'!D15</f>
        <v>IAMB</v>
      </c>
      <c r="E15" s="11">
        <f>'1'!E15</f>
        <v>21</v>
      </c>
      <c r="F15" s="11"/>
      <c r="G15" s="11"/>
      <c r="H15" s="12">
        <f t="shared" si="0"/>
        <v>0</v>
      </c>
      <c r="I15" s="11">
        <f t="shared" si="1"/>
        <v>21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TALLER DE INVESTIGACIÓN I</v>
      </c>
      <c r="B16" s="11"/>
      <c r="C16" s="11" t="str">
        <f>'1'!C16</f>
        <v>606 B</v>
      </c>
      <c r="D16" s="11" t="str">
        <f>'1'!D16</f>
        <v>IAMB</v>
      </c>
      <c r="E16" s="11">
        <f>'1'!E16</f>
        <v>19</v>
      </c>
      <c r="F16" s="11"/>
      <c r="G16" s="11"/>
      <c r="H16" s="12">
        <f t="shared" si="0"/>
        <v>0</v>
      </c>
      <c r="I16" s="11">
        <f t="shared" si="1"/>
        <v>19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customHeight="1" x14ac:dyDescent="0.25">
      <c r="A17" s="11" t="str">
        <f>'1'!A17</f>
        <v>MODELIZACIÓN Y SIMULACIÓN DE SISTEMAS AMBIENTALES</v>
      </c>
      <c r="B17" s="11"/>
      <c r="C17" s="11" t="str">
        <f>'1'!C17</f>
        <v>806 A</v>
      </c>
      <c r="D17" s="11" t="str">
        <f>'1'!D17</f>
        <v>IAMB</v>
      </c>
      <c r="E17" s="11">
        <f>'1'!E17</f>
        <v>22</v>
      </c>
      <c r="F17" s="11"/>
      <c r="G17" s="11"/>
      <c r="H17" s="12">
        <f t="shared" si="0"/>
        <v>0</v>
      </c>
      <c r="I17" s="11">
        <f t="shared" si="1"/>
        <v>22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86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4" t="s">
        <v>31</v>
      </c>
      <c r="C33" s="34"/>
      <c r="D33" s="34"/>
      <c r="G33" s="24" t="s">
        <v>32</v>
      </c>
      <c r="H33" s="24"/>
      <c r="I33" s="24"/>
      <c r="J33" s="24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t="13.8" hidden="1" x14ac:dyDescent="0.25">
      <c r="A35" s="29" t="e">
        <f>{#REF!}</f>
        <v>#REF!</v>
      </c>
      <c r="B35" s="29"/>
      <c r="C35" s="8"/>
      <c r="E35" s="30"/>
      <c r="F35" s="30"/>
      <c r="G35" s="30"/>
      <c r="H35" s="30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30"/>
      <c r="H37" s="30"/>
      <c r="I37" s="30"/>
      <c r="J37" s="3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workbookViewId="0">
      <selection activeCell="B10" sqref="B10:L10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.8" x14ac:dyDescent="0.25">
      <c r="A6" s="25" t="s">
        <v>3</v>
      </c>
      <c r="B6" s="25"/>
      <c r="C6" s="25"/>
      <c r="D6" s="25"/>
      <c r="E6" s="26" t="s">
        <v>4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1">
        <v>1</v>
      </c>
      <c r="C8" s="21"/>
      <c r="D8" s="6" t="s">
        <v>7</v>
      </c>
      <c r="E8" s="5">
        <v>3</v>
      </c>
      <c r="G8" s="4" t="s">
        <v>8</v>
      </c>
      <c r="H8" s="5">
        <v>4</v>
      </c>
      <c r="I8" s="22" t="s">
        <v>9</v>
      </c>
      <c r="J8" s="22"/>
      <c r="K8" s="22"/>
      <c r="L8" s="21" t="str">
        <f>'1'!L8</f>
        <v>Febrero - Junio 2025</v>
      </c>
      <c r="M8" s="21"/>
      <c r="N8" s="21"/>
    </row>
    <row r="9" spans="1:14" ht="13.8" x14ac:dyDescent="0.25"/>
    <row r="10" spans="1:14" ht="13.8" x14ac:dyDescent="0.25">
      <c r="A10" s="4" t="s">
        <v>10</v>
      </c>
      <c r="B10" s="21" t="s">
        <v>11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4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4" s="13" customFormat="1" ht="13.2" x14ac:dyDescent="0.25">
      <c r="A14" s="11" t="s">
        <v>34</v>
      </c>
      <c r="B14" s="11"/>
      <c r="C14" s="11" t="str">
        <f>'1'!C14</f>
        <v>406 A</v>
      </c>
      <c r="D14" s="11" t="str">
        <f>'1'!D14</f>
        <v>IAMB</v>
      </c>
      <c r="E14" s="11">
        <v>29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29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">
        <v>35</v>
      </c>
      <c r="B15" s="11"/>
      <c r="C15" s="11" t="str">
        <f>'1'!C15</f>
        <v>606 A</v>
      </c>
      <c r="D15" s="11" t="str">
        <f>'1'!D15</f>
        <v>IAMB</v>
      </c>
      <c r="E15" s="11">
        <v>32</v>
      </c>
      <c r="F15" s="11"/>
      <c r="G15" s="11"/>
      <c r="H15" s="12">
        <f t="shared" si="0"/>
        <v>0</v>
      </c>
      <c r="I15" s="11">
        <f t="shared" si="1"/>
        <v>32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">
        <v>38</v>
      </c>
      <c r="B16" s="11"/>
      <c r="C16" s="11" t="str">
        <f>'1'!C16</f>
        <v>606 B</v>
      </c>
      <c r="D16" s="11" t="str">
        <f>'1'!D16</f>
        <v>IAMB</v>
      </c>
      <c r="E16" s="11">
        <v>34</v>
      </c>
      <c r="F16" s="11"/>
      <c r="G16" s="11"/>
      <c r="H16" s="12">
        <f t="shared" si="0"/>
        <v>0</v>
      </c>
      <c r="I16" s="11">
        <f t="shared" si="1"/>
        <v>34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2.8" customHeight="1" x14ac:dyDescent="0.25">
      <c r="A17" s="11" t="str">
        <f>'1'!A17</f>
        <v>MODELIZACIÓN Y SIMULACIÓN DE SISTEMAS AMBIENTALES</v>
      </c>
      <c r="B17" s="11"/>
      <c r="C17" s="11" t="str">
        <f>'1'!C17</f>
        <v>806 A</v>
      </c>
      <c r="D17" s="11" t="str">
        <f>'1'!D17</f>
        <v>IAMB</v>
      </c>
      <c r="E17" s="11">
        <v>29</v>
      </c>
      <c r="F17" s="11"/>
      <c r="G17" s="11"/>
      <c r="H17" s="12">
        <f t="shared" si="0"/>
        <v>0</v>
      </c>
      <c r="I17" s="11">
        <f t="shared" si="1"/>
        <v>29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124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4" t="s">
        <v>31</v>
      </c>
      <c r="C33" s="34"/>
      <c r="D33" s="34"/>
      <c r="G33" s="24" t="s">
        <v>32</v>
      </c>
      <c r="H33" s="24"/>
      <c r="I33" s="24"/>
      <c r="J33" s="24"/>
    </row>
    <row r="34" spans="1:10" ht="62.25" customHeight="1" x14ac:dyDescent="0.25">
      <c r="B34" s="36" t="s">
        <v>36</v>
      </c>
      <c r="C34" s="36"/>
      <c r="D34" s="36"/>
      <c r="G34" s="21" t="s">
        <v>37</v>
      </c>
      <c r="H34" s="21"/>
      <c r="I34" s="21"/>
      <c r="J34" s="21"/>
    </row>
    <row r="35" spans="1:10" ht="13.8" hidden="1" x14ac:dyDescent="0.25">
      <c r="A35" s="29" t="e">
        <f>{#REF!}</f>
        <v>#REF!</v>
      </c>
      <c r="B35" s="29"/>
      <c r="C35" s="8"/>
      <c r="E35" s="30"/>
      <c r="F35" s="30"/>
      <c r="G35" s="30"/>
      <c r="H35" s="30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30"/>
      <c r="H37" s="30"/>
      <c r="I37" s="30"/>
      <c r="J37" s="3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2023-03-28T03:30:08Z</cp:lastPrinted>
  <dcterms:created xsi:type="dcterms:W3CDTF">2023-03-28T03:15:37Z</dcterms:created>
  <dcterms:modified xsi:type="dcterms:W3CDTF">2025-05-17T23:17:58Z</dcterms:modified>
</cp:coreProperties>
</file>