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REPORTE FEBRERO JUNIO 2025\"/>
    </mc:Choice>
  </mc:AlternateContent>
  <xr:revisionPtr revIDLastSave="0" documentId="13_ncr:1_{23CAB39B-4B15-4CB1-BA4C-2169330B16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8" i="10" l="1"/>
  <c r="N28" i="10"/>
  <c r="N28" i="25" l="1"/>
  <c r="M28" i="25"/>
  <c r="K28" i="25"/>
  <c r="G28" i="25"/>
  <c r="F28" i="25"/>
  <c r="E18" i="25"/>
  <c r="J18" i="25" s="1"/>
  <c r="D18" i="25"/>
  <c r="C18" i="25"/>
  <c r="A18" i="25"/>
  <c r="E17" i="25"/>
  <c r="J17" i="25" s="1"/>
  <c r="D17" i="25"/>
  <c r="C17" i="25"/>
  <c r="A17" i="25"/>
  <c r="E16" i="25"/>
  <c r="J16" i="25" s="1"/>
  <c r="D16" i="25"/>
  <c r="C16" i="25"/>
  <c r="A16" i="25"/>
  <c r="E15" i="25"/>
  <c r="J15" i="25" s="1"/>
  <c r="D15" i="25"/>
  <c r="C15" i="25"/>
  <c r="A15" i="25"/>
  <c r="E14" i="25"/>
  <c r="J14" i="25" s="1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8" i="24"/>
  <c r="J18" i="24" s="1"/>
  <c r="D18" i="24"/>
  <c r="C18" i="24"/>
  <c r="A18" i="24"/>
  <c r="E17" i="24"/>
  <c r="J17" i="24" s="1"/>
  <c r="D17" i="24"/>
  <c r="C17" i="24"/>
  <c r="A17" i="24"/>
  <c r="E16" i="24"/>
  <c r="J16" i="24" s="1"/>
  <c r="D16" i="24"/>
  <c r="C16" i="24"/>
  <c r="A16" i="24"/>
  <c r="E15" i="24"/>
  <c r="J15" i="24" s="1"/>
  <c r="D15" i="24"/>
  <c r="A15" i="24"/>
  <c r="E14" i="24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8" i="23"/>
  <c r="D18" i="23"/>
  <c r="C18" i="23"/>
  <c r="A18" i="23"/>
  <c r="E17" i="23"/>
  <c r="D17" i="23"/>
  <c r="C17" i="23"/>
  <c r="A17" i="23"/>
  <c r="E16" i="23"/>
  <c r="D16" i="23"/>
  <c r="C16" i="23"/>
  <c r="A16" i="23"/>
  <c r="E15" i="23"/>
  <c r="D15" i="23"/>
  <c r="C15" i="23"/>
  <c r="A15" i="23"/>
  <c r="E14" i="23"/>
  <c r="D14" i="23"/>
  <c r="C14" i="23"/>
  <c r="A14" i="23"/>
  <c r="B10" i="23"/>
  <c r="B37" i="23" s="1"/>
  <c r="L8" i="23"/>
  <c r="H8" i="23"/>
  <c r="E8" i="23"/>
  <c r="A15" i="22"/>
  <c r="C15" i="22"/>
  <c r="D15" i="22"/>
  <c r="E15" i="22"/>
  <c r="L15" i="22" s="1"/>
  <c r="A16" i="22"/>
  <c r="C16" i="22"/>
  <c r="D16" i="22"/>
  <c r="E16" i="22"/>
  <c r="L16" i="22" s="1"/>
  <c r="A17" i="22"/>
  <c r="C17" i="22"/>
  <c r="D17" i="22"/>
  <c r="E17" i="22"/>
  <c r="A18" i="22"/>
  <c r="C18" i="22"/>
  <c r="D18" i="22"/>
  <c r="E18" i="22"/>
  <c r="L18" i="22" s="1"/>
  <c r="C14" i="22"/>
  <c r="D14" i="22"/>
  <c r="E14" i="22"/>
  <c r="A14" i="22"/>
  <c r="B10" i="22"/>
  <c r="B37" i="22" s="1"/>
  <c r="L8" i="22"/>
  <c r="H8" i="22"/>
  <c r="E8" i="22"/>
  <c r="N28" i="22"/>
  <c r="M28" i="22"/>
  <c r="K28" i="22"/>
  <c r="F28" i="22"/>
  <c r="F28" i="10"/>
  <c r="E28" i="10"/>
  <c r="L14" i="10"/>
  <c r="L17" i="22" l="1"/>
  <c r="L14" i="25"/>
  <c r="L15" i="25"/>
  <c r="L16" i="25"/>
  <c r="L17" i="25"/>
  <c r="L18" i="25"/>
  <c r="H14" i="25"/>
  <c r="H15" i="25"/>
  <c r="H16" i="25"/>
  <c r="H17" i="25"/>
  <c r="H18" i="25"/>
  <c r="E28" i="25"/>
  <c r="L14" i="24"/>
  <c r="L15" i="24"/>
  <c r="L16" i="24"/>
  <c r="L17" i="24"/>
  <c r="L18" i="24"/>
  <c r="H15" i="24"/>
  <c r="H16" i="24"/>
  <c r="H17" i="24"/>
  <c r="H18" i="24"/>
  <c r="E28" i="24"/>
  <c r="L14" i="23"/>
  <c r="L15" i="23"/>
  <c r="L16" i="23"/>
  <c r="L17" i="23"/>
  <c r="L18" i="23"/>
  <c r="E28" i="23"/>
  <c r="L14" i="22"/>
  <c r="E28" i="22"/>
  <c r="L28" i="10"/>
  <c r="I28" i="25" l="1"/>
  <c r="J28" i="25" s="1"/>
  <c r="L28" i="25"/>
  <c r="H28" i="25"/>
  <c r="I28" i="24"/>
  <c r="J28" i="24" s="1"/>
  <c r="L28" i="24"/>
  <c r="H28" i="24"/>
  <c r="J28" i="23"/>
  <c r="L28" i="23"/>
  <c r="H28" i="23"/>
  <c r="L28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<sst xmlns="http://schemas.openxmlformats.org/spreadsheetml/2006/main" count="259" uniqueCount="64">
  <si>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</si>
  <si>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</si>
  <si>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</si>
  <si>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</si>
  <si>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</si>
  <si>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</si>
  <si>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</si>
  <si>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</si>
  <si>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</si>
  <si>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</si>
  <si>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</si>
  <si>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</si>
  <si>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</si>
  <si>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</si>
  <si>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</si>
  <si>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</si>
  <si>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</si>
  <si>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</si>
  <si>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</si>
  <si>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</si>
  <si>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</si>
  <si>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</si>
  <si>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</si>
  <si>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</si>
  <si>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</si>
  <si>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</si>
  <si>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</si>
  <si>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</si>
  <si>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</si>
  <si>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</si>
  <si>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</si>
  <si>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INDUSTRIAL</t>
  </si>
  <si>
    <t>IIND</t>
  </si>
  <si>
    <t>T</t>
  </si>
  <si>
    <t>LIC. ALEJANDRO RAMIREZ VAZQUEZ</t>
  </si>
  <si>
    <t>TALLER DE INVESTIGACION II</t>
  </si>
  <si>
    <t>701A</t>
  </si>
  <si>
    <t>ING. FLOR ILIANA CHONTAL PELAYO</t>
  </si>
  <si>
    <t>M.A. ALEJANDRO RAMIREZ VAZQUEZ</t>
  </si>
  <si>
    <t>S/E</t>
  </si>
  <si>
    <t>II</t>
  </si>
  <si>
    <t>III</t>
  </si>
  <si>
    <t>IV</t>
  </si>
  <si>
    <t>601 A</t>
  </si>
  <si>
    <t>TALLER DE HERRAMIENTAS INTELECTUALES</t>
  </si>
  <si>
    <t>101A</t>
  </si>
  <si>
    <t>101B</t>
  </si>
  <si>
    <t>DESARROLLO SUSTENTABLE</t>
  </si>
  <si>
    <t>501A</t>
  </si>
  <si>
    <t>701B</t>
  </si>
  <si>
    <t>501B</t>
  </si>
  <si>
    <t>`',</t>
  </si>
  <si>
    <t>V</t>
  </si>
  <si>
    <t>501 B</t>
  </si>
  <si>
    <t>FEBRERO-JUNIO 2025</t>
  </si>
  <si>
    <t xml:space="preserve">MERCADOTECNIA </t>
  </si>
  <si>
    <t>601A</t>
  </si>
  <si>
    <t>TALLER DE INVESTIGACION I</t>
  </si>
  <si>
    <t>TALLER DE LIDERAZGO</t>
  </si>
  <si>
    <t>201B</t>
  </si>
  <si>
    <t>601B</t>
  </si>
  <si>
    <t>82.5</t>
  </si>
  <si>
    <t>81.7</t>
  </si>
  <si>
    <t>81.9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</si>
</sst>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328707</xdr:colOff>
      <xdr:row>30</xdr:row>
      <xdr:rowOff>112059</xdr:rowOff>
    </xdr:from>
    <xdr:to>
      <xdr:col>3</xdr:col>
      <xdr:colOff>962746</xdr:colOff>
      <xdr:row>33</xdr:row>
      <xdr:rowOff>737415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35295" y="7119471"/>
          <a:ext cx="634039" cy="11034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911412</xdr:colOff>
      <xdr:row>31</xdr:row>
      <xdr:rowOff>0</xdr:rowOff>
    </xdr:from>
    <xdr:to>
      <xdr:col>4</xdr:col>
      <xdr:colOff>21451</xdr:colOff>
      <xdr:row>33</xdr:row>
      <xdr:rowOff>782237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18000" y="7186706"/>
          <a:ext cx="634039" cy="11034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791883</xdr:colOff>
      <xdr:row>30</xdr:row>
      <xdr:rowOff>119529</xdr:rowOff>
    </xdr:from>
    <xdr:to>
      <xdr:col>3</xdr:col>
      <xdr:colOff>1425922</xdr:colOff>
      <xdr:row>33</xdr:row>
      <xdr:rowOff>744883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98471" y="7149353"/>
          <a:ext cx="634039" cy="1103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31</xdr:row>
      <xdr:rowOff>29882</xdr:rowOff>
    </xdr:from>
    <xdr:to>
      <xdr:col>3</xdr:col>
      <xdr:colOff>1298922</xdr:colOff>
      <xdr:row>36</xdr:row>
      <xdr:rowOff>27707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7216588"/>
          <a:ext cx="634039" cy="110347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664883</xdr:colOff>
      <xdr:row>31</xdr:row>
      <xdr:rowOff>7470</xdr:rowOff>
    </xdr:from>
    <xdr:to>
      <xdr:col>3</xdr:col>
      <xdr:colOff>1298922</xdr:colOff>
      <xdr:row>34</xdr:row>
      <xdr:rowOff>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71471" y="7194176"/>
          <a:ext cx="634039" cy="11034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14" zoomScale="85" zoomScaleNormal="85" zoomScaleSheetLayoutView="100" workbookViewId="0">
      <selection activeCell="G18" sqref="G18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5">
      <c r="A8" s="4" t="s">
        <v>3</v>
      </c>
      <c r="B8" s="28" t="s">
        <v>4</v>
      </c>
      <c r="C8" s="28"/>
      <c r="D8" s="14" t="s">
        <v>5</v>
      </c>
      <c r="E8" s="5">
        <v>5</v>
      </c>
      <c r="G8" s="4" t="s">
        <v>6</v>
      </c>
      <c r="H8" s="5">
        <v>3</v>
      </c>
      <c r="I8" s="34" t="s">
        <v>7</v>
      </c>
      <c r="J8" s="34"/>
      <c r="K8" s="34"/>
      <c r="L8" s="28" t="s">
        <v>54</v>
      </c>
      <c r="M8" s="28"/>
      <c r="N8" s="28"/>
    </row>
    <row r="10" spans="1:14" x14ac:dyDescent="0.25">
      <c r="A10" s="4" t="s">
        <v>8</v>
      </c>
      <c r="B10" s="28" t="s">
        <v>38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5">
      <c r="A14" s="8" t="s">
        <v>55</v>
      </c>
      <c r="B14" s="9" t="s">
        <v>21</v>
      </c>
      <c r="C14" s="9" t="s">
        <v>56</v>
      </c>
      <c r="D14" s="9" t="s">
        <v>32</v>
      </c>
      <c r="E14" s="9">
        <v>20</v>
      </c>
      <c r="F14" s="9">
        <v>18</v>
      </c>
      <c r="G14" s="9"/>
      <c r="H14" s="10">
        <v>0</v>
      </c>
      <c r="I14" s="9">
        <v>2</v>
      </c>
      <c r="J14" s="10">
        <v>0</v>
      </c>
      <c r="K14" s="9">
        <v>0</v>
      </c>
      <c r="L14" s="10">
        <f t="shared" ref="L14:L28" si="0">K14/E14</f>
        <v>0</v>
      </c>
      <c r="M14" s="9">
        <v>76</v>
      </c>
      <c r="N14" s="15">
        <v>0.8</v>
      </c>
    </row>
    <row r="15" spans="1:14" s="11" customFormat="1" x14ac:dyDescent="0.25">
      <c r="A15" s="8" t="s">
        <v>57</v>
      </c>
      <c r="B15" s="9" t="s">
        <v>21</v>
      </c>
      <c r="C15" s="9" t="s">
        <v>56</v>
      </c>
      <c r="D15" s="9" t="s">
        <v>32</v>
      </c>
      <c r="E15" s="9">
        <v>20</v>
      </c>
      <c r="F15" s="9">
        <v>20</v>
      </c>
      <c r="G15" s="9"/>
      <c r="H15" s="10">
        <v>0</v>
      </c>
      <c r="I15" s="9">
        <v>0</v>
      </c>
      <c r="J15" s="10">
        <v>0</v>
      </c>
      <c r="K15" s="9">
        <v>0</v>
      </c>
      <c r="L15" s="10">
        <v>0</v>
      </c>
      <c r="M15" s="9" t="s">
        <v>61</v>
      </c>
      <c r="N15" s="15">
        <v>0.2</v>
      </c>
    </row>
    <row r="16" spans="1:14" s="11" customFormat="1" x14ac:dyDescent="0.25">
      <c r="A16" s="8" t="s">
        <v>58</v>
      </c>
      <c r="B16" s="9" t="s">
        <v>21</v>
      </c>
      <c r="C16" s="9" t="s">
        <v>59</v>
      </c>
      <c r="D16" s="9" t="s">
        <v>32</v>
      </c>
      <c r="E16" s="9">
        <v>33</v>
      </c>
      <c r="F16" s="9">
        <v>33</v>
      </c>
      <c r="G16" s="9"/>
      <c r="H16" s="10">
        <v>0</v>
      </c>
      <c r="I16" s="9">
        <v>2</v>
      </c>
      <c r="J16" s="10">
        <v>0</v>
      </c>
      <c r="K16" s="9">
        <v>0</v>
      </c>
      <c r="L16" s="10">
        <v>0</v>
      </c>
      <c r="M16" s="9">
        <v>88</v>
      </c>
      <c r="N16" s="15">
        <v>0.56999999999999995</v>
      </c>
    </row>
    <row r="17" spans="1:14" s="11" customFormat="1" x14ac:dyDescent="0.25">
      <c r="A17" s="8" t="s">
        <v>55</v>
      </c>
      <c r="B17" s="9" t="s">
        <v>21</v>
      </c>
      <c r="C17" s="9" t="s">
        <v>60</v>
      </c>
      <c r="D17" s="9" t="s">
        <v>32</v>
      </c>
      <c r="E17" s="9">
        <v>28</v>
      </c>
      <c r="F17" s="9">
        <v>28</v>
      </c>
      <c r="G17" s="9"/>
      <c r="H17" s="10">
        <v>0</v>
      </c>
      <c r="I17" s="9">
        <v>0</v>
      </c>
      <c r="J17" s="10">
        <v>0</v>
      </c>
      <c r="K17" s="9">
        <v>0</v>
      </c>
      <c r="L17" s="10">
        <v>0</v>
      </c>
      <c r="M17" s="9" t="s">
        <v>62</v>
      </c>
      <c r="N17" s="15">
        <v>0.21</v>
      </c>
    </row>
    <row r="18" spans="1:14" s="11" customFormat="1" x14ac:dyDescent="0.25">
      <c r="A18" s="8" t="s">
        <v>57</v>
      </c>
      <c r="B18" s="9" t="s">
        <v>21</v>
      </c>
      <c r="C18" s="9" t="s">
        <v>60</v>
      </c>
      <c r="D18" s="9" t="s">
        <v>32</v>
      </c>
      <c r="E18" s="9">
        <v>26</v>
      </c>
      <c r="F18" s="9">
        <v>0</v>
      </c>
      <c r="G18" s="9"/>
      <c r="H18" s="10">
        <v>0</v>
      </c>
      <c r="I18" s="9">
        <v>0</v>
      </c>
      <c r="J18" s="10">
        <v>0</v>
      </c>
      <c r="K18" s="9">
        <v>0</v>
      </c>
      <c r="L18" s="10">
        <v>0</v>
      </c>
      <c r="M18" s="9" t="s">
        <v>63</v>
      </c>
      <c r="N18" s="15">
        <v>0.23</v>
      </c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127</v>
      </c>
      <c r="F28" s="17">
        <f>SUM(F14:F27)</f>
        <v>99</v>
      </c>
      <c r="G28" s="17"/>
      <c r="H28" s="18"/>
      <c r="I28" s="17">
        <v>5</v>
      </c>
      <c r="J28" s="18"/>
      <c r="K28" s="17">
        <v>0</v>
      </c>
      <c r="L28" s="18">
        <f t="shared" si="0"/>
        <v>0</v>
      </c>
      <c r="M28" s="17">
        <f>AVERAGE(M14:M27)</f>
        <v>82</v>
      </c>
      <c r="N28" s="19">
        <f>AVERAGE(N14:N27)</f>
        <v>0.40199999999999997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">
        <v>34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68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J14" sqref="J14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2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M.A.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 xml:space="preserve">MERCADOTECNIA </v>
      </c>
      <c r="B14" s="9" t="s">
        <v>39</v>
      </c>
      <c r="C14" s="9" t="str">
        <f>'1'!C14</f>
        <v>601A</v>
      </c>
      <c r="D14" s="9" t="str">
        <f>'1'!D14</f>
        <v>IIND</v>
      </c>
      <c r="E14" s="9">
        <f>'1'!E14</f>
        <v>20</v>
      </c>
      <c r="F14" s="9">
        <v>39</v>
      </c>
      <c r="G14" s="9"/>
      <c r="H14" s="10"/>
      <c r="I14" s="9">
        <v>2</v>
      </c>
      <c r="J14" s="10"/>
      <c r="K14" s="9">
        <v>0</v>
      </c>
      <c r="L14" s="10">
        <f t="shared" ref="L14:L28" si="0">K14/E14</f>
        <v>0</v>
      </c>
      <c r="M14" s="9">
        <v>87.8</v>
      </c>
      <c r="N14" s="15">
        <v>0.72</v>
      </c>
    </row>
    <row r="15" spans="1:14" s="11" customFormat="1" x14ac:dyDescent="0.25">
      <c r="A15" s="9" t="str">
        <f>'1'!A15</f>
        <v>TALLER DE INVESTIGACION I</v>
      </c>
      <c r="B15" s="9" t="s">
        <v>40</v>
      </c>
      <c r="C15" s="9" t="str">
        <f>'1'!C15</f>
        <v>601A</v>
      </c>
      <c r="D15" s="9" t="str">
        <f>'1'!D15</f>
        <v>IIND</v>
      </c>
      <c r="E15" s="9">
        <f>'1'!E15</f>
        <v>20</v>
      </c>
      <c r="F15" s="9">
        <v>0</v>
      </c>
      <c r="G15" s="9"/>
      <c r="H15" s="10"/>
      <c r="I15" s="9">
        <v>0</v>
      </c>
      <c r="J15" s="10"/>
      <c r="K15" s="9">
        <v>0</v>
      </c>
      <c r="L15" s="10">
        <f t="shared" si="0"/>
        <v>0</v>
      </c>
      <c r="M15" s="9">
        <v>0</v>
      </c>
      <c r="N15" s="15">
        <v>0</v>
      </c>
    </row>
    <row r="16" spans="1:14" s="11" customFormat="1" ht="26.4" x14ac:dyDescent="0.25">
      <c r="A16" s="9" t="str">
        <f>'1'!A16</f>
        <v>TALLER DE LIDERAZGO</v>
      </c>
      <c r="B16" s="9" t="s">
        <v>39</v>
      </c>
      <c r="C16" s="9" t="str">
        <f>'1'!C16</f>
        <v>201B</v>
      </c>
      <c r="D16" s="9" t="str">
        <f>'1'!D16</f>
        <v>IIND</v>
      </c>
      <c r="E16" s="9">
        <f>'1'!E16</f>
        <v>33</v>
      </c>
      <c r="F16" s="9">
        <v>35</v>
      </c>
      <c r="G16" s="9"/>
      <c r="H16" s="10"/>
      <c r="I16" s="9">
        <v>2</v>
      </c>
      <c r="J16" s="10"/>
      <c r="K16" s="9">
        <v>0</v>
      </c>
      <c r="L16" s="10">
        <f t="shared" si="0"/>
        <v>0</v>
      </c>
      <c r="M16" s="9">
        <v>86.49</v>
      </c>
      <c r="N16" s="15">
        <v>0.57999999999999996</v>
      </c>
    </row>
    <row r="17" spans="1:14" s="11" customFormat="1" x14ac:dyDescent="0.25">
      <c r="A17" s="9" t="str">
        <f>'1'!A17</f>
        <v xml:space="preserve">MERCADOTECNIA </v>
      </c>
      <c r="B17" s="9" t="s">
        <v>40</v>
      </c>
      <c r="C17" s="9" t="str">
        <f>'1'!C17</f>
        <v>601B</v>
      </c>
      <c r="D17" s="9" t="str">
        <f>'1'!D17</f>
        <v>IIND</v>
      </c>
      <c r="E17" s="9">
        <f>'1'!E17</f>
        <v>28</v>
      </c>
      <c r="F17" s="9">
        <v>31</v>
      </c>
      <c r="G17" s="9"/>
      <c r="H17" s="10"/>
      <c r="I17" s="9">
        <v>0</v>
      </c>
      <c r="J17" s="10"/>
      <c r="K17" s="9">
        <v>0</v>
      </c>
      <c r="L17" s="10">
        <f t="shared" si="0"/>
        <v>0</v>
      </c>
      <c r="M17" s="9">
        <v>62.05</v>
      </c>
      <c r="N17" s="15">
        <v>0.62</v>
      </c>
    </row>
    <row r="18" spans="1:14" s="11" customFormat="1" x14ac:dyDescent="0.25">
      <c r="A18" s="9" t="str">
        <f>'1'!A18</f>
        <v>TALLER DE INVESTIGACION I</v>
      </c>
      <c r="B18" s="9" t="s">
        <v>40</v>
      </c>
      <c r="C18" s="9" t="str">
        <f>'1'!C18</f>
        <v>601B</v>
      </c>
      <c r="D18" s="9" t="str">
        <f>'1'!D18</f>
        <v>IIND</v>
      </c>
      <c r="E18" s="9">
        <f>'1'!E18</f>
        <v>26</v>
      </c>
      <c r="F18" s="9">
        <v>0</v>
      </c>
      <c r="G18" s="9"/>
      <c r="H18" s="10"/>
      <c r="I18" s="9">
        <v>0</v>
      </c>
      <c r="J18" s="10"/>
      <c r="K18" s="9">
        <v>0</v>
      </c>
      <c r="L18" s="10">
        <f t="shared" si="0"/>
        <v>0</v>
      </c>
      <c r="M18" s="9">
        <v>0</v>
      </c>
      <c r="N18" s="15">
        <v>0</v>
      </c>
    </row>
    <row r="19" spans="1:14" s="11" customFormat="1" x14ac:dyDescent="0.25">
      <c r="A19" s="9" t="s">
        <v>47</v>
      </c>
      <c r="B19" s="9" t="s">
        <v>40</v>
      </c>
      <c r="C19" s="9" t="s">
        <v>50</v>
      </c>
      <c r="D19" s="9" t="s">
        <v>32</v>
      </c>
      <c r="E19" s="9">
        <v>29</v>
      </c>
      <c r="F19" s="9">
        <v>28</v>
      </c>
      <c r="G19" s="9"/>
      <c r="H19" s="10"/>
      <c r="I19" s="9">
        <v>1</v>
      </c>
      <c r="J19" s="10"/>
      <c r="K19" s="9">
        <v>0</v>
      </c>
      <c r="L19" s="10">
        <v>0</v>
      </c>
      <c r="M19" s="9">
        <v>81</v>
      </c>
      <c r="N19" s="15">
        <v>0.27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156</v>
      </c>
      <c r="F28" s="17">
        <f>SUM(F14:F27)</f>
        <v>133</v>
      </c>
      <c r="G28" s="17"/>
      <c r="H28" s="18"/>
      <c r="I28" s="17">
        <v>5</v>
      </c>
      <c r="J28" s="18"/>
      <c r="K28" s="17">
        <f>SUM(K14:K27)</f>
        <v>0</v>
      </c>
      <c r="L28" s="18">
        <f t="shared" si="0"/>
        <v>0</v>
      </c>
      <c r="M28" s="17">
        <f>AVERAGE(M14:M27)</f>
        <v>52.889999999999993</v>
      </c>
      <c r="N28" s="19">
        <f>AVERAGE(N14:N27)</f>
        <v>0.36499999999999999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22" t="str">
        <f>B10</f>
        <v>M.A. ALEJANDRO RAMIREZ VAZQUEZ</v>
      </c>
      <c r="C37" s="22"/>
      <c r="D37" s="22"/>
      <c r="E37" s="13"/>
      <c r="F37" s="13"/>
      <c r="G37" s="40" t="s">
        <v>37</v>
      </c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8" zoomScale="85" zoomScaleNormal="85" zoomScaleSheetLayoutView="100" workbookViewId="0">
      <selection activeCell="A30" sqref="A30:N30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3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M.A.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 xml:space="preserve">MERCADOTECNIA </v>
      </c>
      <c r="B14" s="9" t="s">
        <v>41</v>
      </c>
      <c r="C14" s="9" t="str">
        <f>'1'!C14</f>
        <v>601A</v>
      </c>
      <c r="D14" s="9" t="str">
        <f>'1'!D14</f>
        <v>IIND</v>
      </c>
      <c r="E14" s="9">
        <f>'1'!E14</f>
        <v>20</v>
      </c>
      <c r="F14" s="9">
        <v>39</v>
      </c>
      <c r="G14" s="9"/>
      <c r="H14" s="10"/>
      <c r="I14" s="9">
        <v>2</v>
      </c>
      <c r="J14" s="10">
        <v>0</v>
      </c>
      <c r="K14" s="9"/>
      <c r="L14" s="10">
        <f t="shared" ref="L14:L28" si="0">K14/E14</f>
        <v>0</v>
      </c>
      <c r="M14" s="9">
        <v>87.8</v>
      </c>
      <c r="N14" s="15">
        <v>0.72</v>
      </c>
    </row>
    <row r="15" spans="1:14" s="11" customFormat="1" x14ac:dyDescent="0.25">
      <c r="A15" s="9" t="str">
        <f>'1'!A15</f>
        <v>TALLER DE INVESTIGACION I</v>
      </c>
      <c r="B15" s="9" t="s">
        <v>39</v>
      </c>
      <c r="C15" s="9" t="str">
        <f>'1'!C15</f>
        <v>601A</v>
      </c>
      <c r="D15" s="9" t="str">
        <f>'1'!D15</f>
        <v>IIND</v>
      </c>
      <c r="E15" s="9">
        <f>'1'!E15</f>
        <v>20</v>
      </c>
      <c r="F15" s="9">
        <v>0</v>
      </c>
      <c r="G15" s="9"/>
      <c r="H15" s="10"/>
      <c r="I15" s="9">
        <v>0</v>
      </c>
      <c r="J15" s="10">
        <v>0</v>
      </c>
      <c r="K15" s="9"/>
      <c r="L15" s="10">
        <f t="shared" si="0"/>
        <v>0</v>
      </c>
      <c r="M15" s="9">
        <v>0</v>
      </c>
      <c r="N15" s="15">
        <v>0</v>
      </c>
    </row>
    <row r="16" spans="1:14" s="11" customFormat="1" ht="26.4" x14ac:dyDescent="0.25">
      <c r="A16" s="9" t="str">
        <f>'1'!A16</f>
        <v>TALLER DE LIDERAZGO</v>
      </c>
      <c r="B16" s="9" t="s">
        <v>41</v>
      </c>
      <c r="C16" s="9" t="str">
        <f>'1'!C16</f>
        <v>201B</v>
      </c>
      <c r="D16" s="9" t="str">
        <f>'1'!D16</f>
        <v>IIND</v>
      </c>
      <c r="E16" s="9">
        <f>'1'!E16</f>
        <v>33</v>
      </c>
      <c r="F16" s="9">
        <v>35</v>
      </c>
      <c r="G16" s="9"/>
      <c r="H16" s="10"/>
      <c r="I16" s="9">
        <v>2</v>
      </c>
      <c r="J16" s="10">
        <v>0</v>
      </c>
      <c r="K16" s="9"/>
      <c r="L16" s="10">
        <f t="shared" si="0"/>
        <v>0</v>
      </c>
      <c r="M16" s="9">
        <v>86.49</v>
      </c>
      <c r="N16" s="15">
        <v>0.57999999999999996</v>
      </c>
    </row>
    <row r="17" spans="1:14" s="11" customFormat="1" x14ac:dyDescent="0.25">
      <c r="A17" s="9" t="str">
        <f>'1'!A17</f>
        <v xml:space="preserve">MERCADOTECNIA </v>
      </c>
      <c r="B17" s="9" t="s">
        <v>41</v>
      </c>
      <c r="C17" s="9" t="str">
        <f>'1'!C17</f>
        <v>601B</v>
      </c>
      <c r="D17" s="9" t="str">
        <f>'1'!D17</f>
        <v>IIND</v>
      </c>
      <c r="E17" s="9">
        <f>'1'!E17</f>
        <v>28</v>
      </c>
      <c r="F17" s="9">
        <v>31</v>
      </c>
      <c r="G17" s="9"/>
      <c r="H17" s="10"/>
      <c r="I17" s="9">
        <v>0</v>
      </c>
      <c r="J17" s="10">
        <v>0</v>
      </c>
      <c r="K17" s="9"/>
      <c r="L17" s="10">
        <f t="shared" si="0"/>
        <v>0</v>
      </c>
      <c r="M17" s="9">
        <v>62.05</v>
      </c>
      <c r="N17" s="15">
        <v>0.62</v>
      </c>
    </row>
    <row r="18" spans="1:14" s="11" customFormat="1" x14ac:dyDescent="0.25">
      <c r="A18" s="9" t="str">
        <f>'1'!A18</f>
        <v>TALLER DE INVESTIGACION I</v>
      </c>
      <c r="B18" s="9" t="s">
        <v>39</v>
      </c>
      <c r="C18" s="9" t="str">
        <f>'1'!C18</f>
        <v>601B</v>
      </c>
      <c r="D18" s="9" t="str">
        <f>'1'!D18</f>
        <v>IIND</v>
      </c>
      <c r="E18" s="9">
        <f>'1'!E18</f>
        <v>26</v>
      </c>
      <c r="F18" s="9">
        <v>0</v>
      </c>
      <c r="G18" s="9"/>
      <c r="H18" s="10"/>
      <c r="I18" s="9">
        <v>0</v>
      </c>
      <c r="J18" s="10">
        <v>0</v>
      </c>
      <c r="K18" s="9"/>
      <c r="L18" s="10">
        <f t="shared" si="0"/>
        <v>0</v>
      </c>
      <c r="M18" s="9">
        <v>0</v>
      </c>
      <c r="N18" s="15">
        <v>0</v>
      </c>
    </row>
    <row r="19" spans="1:14" s="11" customFormat="1" x14ac:dyDescent="0.25">
      <c r="A19" s="9" t="s">
        <v>47</v>
      </c>
      <c r="B19" s="9" t="s">
        <v>41</v>
      </c>
      <c r="C19" s="9" t="s">
        <v>50</v>
      </c>
      <c r="D19" s="9" t="s">
        <v>32</v>
      </c>
      <c r="E19" s="9">
        <v>29</v>
      </c>
      <c r="F19" s="9">
        <v>28</v>
      </c>
      <c r="G19" s="9"/>
      <c r="H19" s="10"/>
      <c r="I19" s="9">
        <v>1</v>
      </c>
      <c r="J19" s="10">
        <v>0</v>
      </c>
      <c r="K19" s="9"/>
      <c r="L19" s="10">
        <v>0</v>
      </c>
      <c r="M19" s="9">
        <v>81</v>
      </c>
      <c r="N19" s="15">
        <v>0.27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156</v>
      </c>
      <c r="F28" s="17">
        <f>SUM(F14:F27)</f>
        <v>133</v>
      </c>
      <c r="G28" s="17">
        <f>SUM(G14:G27)</f>
        <v>0</v>
      </c>
      <c r="H28" s="18">
        <f>SUM(F28:G28)/E28</f>
        <v>0.85256410256410253</v>
      </c>
      <c r="I28" s="17">
        <v>5</v>
      </c>
      <c r="J28" s="18">
        <f t="shared" ref="J28" si="1">I28/E28</f>
        <v>3.2051282051282048E-2</v>
      </c>
      <c r="K28" s="17">
        <f>SUM(K14:K27)</f>
        <v>0</v>
      </c>
      <c r="L28" s="18">
        <f t="shared" si="0"/>
        <v>0</v>
      </c>
      <c r="M28" s="17">
        <f>AVERAGE(M14:M27)</f>
        <v>52.889999999999993</v>
      </c>
      <c r="N28" s="19">
        <f>AVERAGE(N14:N27)</f>
        <v>0.36499999999999999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x14ac:dyDescent="0.25">
      <c r="A31" s="1" t="s">
        <v>51</v>
      </c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view="pageLayout" topLeftCell="B8" zoomScaleNormal="85" zoomScaleSheetLayoutView="100" workbookViewId="0">
      <selection activeCell="K25" sqref="K25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>
        <v>4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M.A.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 xml:space="preserve">MERCADOTECNIA </v>
      </c>
      <c r="B14" s="9" t="s">
        <v>42</v>
      </c>
      <c r="C14" s="9" t="str">
        <f>'1'!C14</f>
        <v>601A</v>
      </c>
      <c r="D14" s="9" t="str">
        <f>'1'!D14</f>
        <v>IIND</v>
      </c>
      <c r="E14" s="9">
        <f>'1'!E14</f>
        <v>20</v>
      </c>
      <c r="F14" s="9">
        <v>39</v>
      </c>
      <c r="G14" s="9"/>
      <c r="H14" s="10">
        <v>0</v>
      </c>
      <c r="I14" s="9">
        <v>2</v>
      </c>
      <c r="J14" s="10">
        <f t="shared" ref="J14:J28" si="0">I14/E14</f>
        <v>0.1</v>
      </c>
      <c r="K14" s="9"/>
      <c r="L14" s="10">
        <f t="shared" ref="L14:L28" si="1">K14/E14</f>
        <v>0</v>
      </c>
      <c r="M14" s="9">
        <v>87.8</v>
      </c>
      <c r="N14" s="15">
        <v>0.72</v>
      </c>
    </row>
    <row r="15" spans="1:14" s="11" customFormat="1" x14ac:dyDescent="0.25">
      <c r="A15" s="9" t="str">
        <f>'1'!A15</f>
        <v>TALLER DE INVESTIGACION I</v>
      </c>
      <c r="B15" s="9" t="s">
        <v>21</v>
      </c>
      <c r="C15" s="9" t="s">
        <v>36</v>
      </c>
      <c r="D15" s="9" t="str">
        <f>'1'!D15</f>
        <v>IIND</v>
      </c>
      <c r="E15" s="9">
        <f>'1'!E15</f>
        <v>20</v>
      </c>
      <c r="F15" s="9">
        <v>7</v>
      </c>
      <c r="G15" s="9"/>
      <c r="H15" s="10">
        <f t="shared" ref="H15:H18" si="2">F15/E15</f>
        <v>0.35</v>
      </c>
      <c r="I15" s="9"/>
      <c r="J15" s="10">
        <f t="shared" si="0"/>
        <v>0</v>
      </c>
      <c r="K15" s="9"/>
      <c r="L15" s="10">
        <f t="shared" si="1"/>
        <v>0</v>
      </c>
      <c r="M15" s="9">
        <v>80</v>
      </c>
      <c r="N15" s="15">
        <v>1</v>
      </c>
    </row>
    <row r="16" spans="1:14" s="11" customFormat="1" ht="26.4" x14ac:dyDescent="0.25">
      <c r="A16" s="9" t="str">
        <f>'1'!A16</f>
        <v>TALLER DE LIDERAZGO</v>
      </c>
      <c r="B16" s="9" t="s">
        <v>42</v>
      </c>
      <c r="C16" s="9" t="str">
        <f>'1'!C16</f>
        <v>201B</v>
      </c>
      <c r="D16" s="9" t="str">
        <f>'1'!D16</f>
        <v>IIND</v>
      </c>
      <c r="E16" s="9">
        <f>'1'!E16</f>
        <v>33</v>
      </c>
      <c r="F16" s="9">
        <v>35</v>
      </c>
      <c r="G16" s="9"/>
      <c r="H16" s="10">
        <f t="shared" si="2"/>
        <v>1.0606060606060606</v>
      </c>
      <c r="I16" s="9">
        <v>2</v>
      </c>
      <c r="J16" s="10">
        <f t="shared" si="0"/>
        <v>6.0606060606060608E-2</v>
      </c>
      <c r="K16" s="9"/>
      <c r="L16" s="10">
        <f t="shared" si="1"/>
        <v>0</v>
      </c>
      <c r="M16" s="9">
        <v>86.49</v>
      </c>
      <c r="N16" s="15">
        <v>0.57999999999999996</v>
      </c>
    </row>
    <row r="17" spans="1:14" s="11" customFormat="1" x14ac:dyDescent="0.25">
      <c r="A17" s="9" t="str">
        <f>'1'!A17</f>
        <v xml:space="preserve">MERCADOTECNIA </v>
      </c>
      <c r="B17" s="9" t="s">
        <v>42</v>
      </c>
      <c r="C17" s="9" t="str">
        <f>'1'!C17</f>
        <v>601B</v>
      </c>
      <c r="D17" s="9" t="str">
        <f>'1'!D17</f>
        <v>IIND</v>
      </c>
      <c r="E17" s="9">
        <f>'1'!E17</f>
        <v>28</v>
      </c>
      <c r="F17" s="9">
        <v>30</v>
      </c>
      <c r="G17" s="9"/>
      <c r="H17" s="10">
        <f t="shared" si="2"/>
        <v>1.0714285714285714</v>
      </c>
      <c r="I17" s="9">
        <v>1</v>
      </c>
      <c r="J17" s="10">
        <f t="shared" si="0"/>
        <v>3.5714285714285712E-2</v>
      </c>
      <c r="K17" s="9"/>
      <c r="L17" s="10">
        <f t="shared" si="1"/>
        <v>0</v>
      </c>
      <c r="M17" s="9">
        <v>76</v>
      </c>
      <c r="N17" s="15">
        <v>0.7</v>
      </c>
    </row>
    <row r="18" spans="1:14" s="11" customFormat="1" x14ac:dyDescent="0.25">
      <c r="A18" s="9" t="str">
        <f>'1'!A18</f>
        <v>TALLER DE INVESTIGACION I</v>
      </c>
      <c r="B18" s="9" t="s">
        <v>21</v>
      </c>
      <c r="C18" s="9" t="str">
        <f>'1'!C18</f>
        <v>601B</v>
      </c>
      <c r="D18" s="9" t="str">
        <f>'1'!D18</f>
        <v>IIND</v>
      </c>
      <c r="E18" s="9">
        <f>'1'!E18</f>
        <v>26</v>
      </c>
      <c r="F18" s="9">
        <v>31</v>
      </c>
      <c r="G18" s="9"/>
      <c r="H18" s="10">
        <f t="shared" si="2"/>
        <v>1.1923076923076923</v>
      </c>
      <c r="I18" s="9">
        <v>1</v>
      </c>
      <c r="J18" s="10">
        <f t="shared" si="0"/>
        <v>3.8461538461538464E-2</v>
      </c>
      <c r="K18" s="9"/>
      <c r="L18" s="10">
        <f t="shared" si="1"/>
        <v>0</v>
      </c>
      <c r="M18" s="9">
        <v>76</v>
      </c>
      <c r="N18" s="15">
        <v>0.9</v>
      </c>
    </row>
    <row r="19" spans="1:14" s="11" customFormat="1" ht="26.4" x14ac:dyDescent="0.25">
      <c r="A19" s="9" t="s">
        <v>44</v>
      </c>
      <c r="B19" s="9" t="s">
        <v>52</v>
      </c>
      <c r="C19" s="9" t="s">
        <v>45</v>
      </c>
      <c r="D19" s="9" t="s">
        <v>32</v>
      </c>
      <c r="E19" s="9">
        <v>41</v>
      </c>
      <c r="F19" s="9">
        <v>39</v>
      </c>
      <c r="G19" s="9"/>
      <c r="H19" s="10">
        <v>0</v>
      </c>
      <c r="I19" s="9">
        <v>2</v>
      </c>
      <c r="J19" s="10">
        <v>0.05</v>
      </c>
      <c r="K19" s="9"/>
      <c r="L19" s="10">
        <v>0</v>
      </c>
      <c r="M19" s="9">
        <v>87.8</v>
      </c>
      <c r="N19" s="15">
        <v>0.72</v>
      </c>
    </row>
    <row r="20" spans="1:14" s="11" customFormat="1" ht="26.4" x14ac:dyDescent="0.25">
      <c r="A20" s="9" t="s">
        <v>35</v>
      </c>
      <c r="B20" s="9" t="s">
        <v>40</v>
      </c>
      <c r="C20" s="9" t="s">
        <v>43</v>
      </c>
      <c r="D20" s="9" t="s">
        <v>32</v>
      </c>
      <c r="E20" s="9">
        <v>7</v>
      </c>
      <c r="F20" s="9">
        <v>7</v>
      </c>
      <c r="G20" s="9"/>
      <c r="H20" s="10">
        <v>1</v>
      </c>
      <c r="I20" s="9"/>
      <c r="J20" s="10">
        <v>0</v>
      </c>
      <c r="K20" s="9"/>
      <c r="L20" s="10">
        <v>0</v>
      </c>
      <c r="M20" s="9">
        <v>80</v>
      </c>
      <c r="N20" s="15">
        <v>1</v>
      </c>
    </row>
    <row r="21" spans="1:14" s="11" customFormat="1" ht="26.4" x14ac:dyDescent="0.25">
      <c r="A21" s="9" t="s">
        <v>35</v>
      </c>
      <c r="B21" s="9" t="s">
        <v>41</v>
      </c>
      <c r="C21" s="9" t="s">
        <v>43</v>
      </c>
      <c r="D21" s="9" t="s">
        <v>32</v>
      </c>
      <c r="E21" s="9">
        <v>7</v>
      </c>
      <c r="F21" s="9">
        <v>7</v>
      </c>
      <c r="G21" s="9"/>
      <c r="H21" s="10">
        <v>1</v>
      </c>
      <c r="I21" s="9"/>
      <c r="J21" s="10">
        <v>0</v>
      </c>
      <c r="K21" s="9"/>
      <c r="L21" s="10">
        <v>0</v>
      </c>
      <c r="M21" s="9">
        <v>80</v>
      </c>
      <c r="N21" s="15">
        <v>1</v>
      </c>
    </row>
    <row r="22" spans="1:14" s="11" customFormat="1" ht="26.4" x14ac:dyDescent="0.25">
      <c r="A22" s="9" t="s">
        <v>44</v>
      </c>
      <c r="B22" s="9" t="s">
        <v>52</v>
      </c>
      <c r="C22" s="9" t="s">
        <v>46</v>
      </c>
      <c r="D22" s="9" t="s">
        <v>32</v>
      </c>
      <c r="E22" s="9">
        <v>37</v>
      </c>
      <c r="F22" s="9">
        <v>35</v>
      </c>
      <c r="G22" s="9"/>
      <c r="H22" s="10">
        <v>0.95</v>
      </c>
      <c r="I22" s="9">
        <v>2</v>
      </c>
      <c r="J22" s="10">
        <v>0</v>
      </c>
      <c r="K22" s="9"/>
      <c r="L22" s="10">
        <v>0</v>
      </c>
      <c r="M22" s="9">
        <v>86.49</v>
      </c>
      <c r="N22" s="15">
        <v>0.57999999999999996</v>
      </c>
    </row>
    <row r="23" spans="1:14" s="11" customFormat="1" x14ac:dyDescent="0.25">
      <c r="A23" s="9" t="s">
        <v>47</v>
      </c>
      <c r="B23" s="9" t="s">
        <v>52</v>
      </c>
      <c r="C23" s="9" t="s">
        <v>48</v>
      </c>
      <c r="D23" s="9" t="s">
        <v>32</v>
      </c>
      <c r="E23" s="9">
        <v>31</v>
      </c>
      <c r="F23" s="9">
        <v>30</v>
      </c>
      <c r="G23" s="9"/>
      <c r="H23" s="10">
        <v>0.97</v>
      </c>
      <c r="I23" s="9">
        <v>1</v>
      </c>
      <c r="J23" s="10">
        <v>0.03</v>
      </c>
      <c r="K23" s="9"/>
      <c r="L23" s="10">
        <v>0</v>
      </c>
      <c r="M23" s="9">
        <v>76</v>
      </c>
      <c r="N23" s="15">
        <v>0.7</v>
      </c>
    </row>
    <row r="24" spans="1:14" s="11" customFormat="1" x14ac:dyDescent="0.25">
      <c r="A24" s="9" t="s">
        <v>47</v>
      </c>
      <c r="B24" s="9" t="s">
        <v>42</v>
      </c>
      <c r="C24" s="9" t="s">
        <v>50</v>
      </c>
      <c r="D24" s="9" t="s">
        <v>32</v>
      </c>
      <c r="E24" s="9">
        <v>29</v>
      </c>
      <c r="F24" s="9">
        <v>28</v>
      </c>
      <c r="G24" s="9"/>
      <c r="H24" s="10">
        <v>0.97</v>
      </c>
      <c r="I24" s="9">
        <v>1</v>
      </c>
      <c r="J24" s="10">
        <v>0.03</v>
      </c>
      <c r="K24" s="9"/>
      <c r="L24" s="10">
        <v>0</v>
      </c>
      <c r="M24" s="9">
        <v>81</v>
      </c>
      <c r="N24" s="15">
        <v>0.27</v>
      </c>
    </row>
    <row r="25" spans="1:14" s="11" customFormat="1" x14ac:dyDescent="0.25">
      <c r="A25" s="9" t="s">
        <v>47</v>
      </c>
      <c r="B25" s="9" t="s">
        <v>52</v>
      </c>
      <c r="C25" s="9" t="s">
        <v>50</v>
      </c>
      <c r="D25" s="9" t="s">
        <v>32</v>
      </c>
      <c r="E25" s="9">
        <v>29</v>
      </c>
      <c r="F25" s="9">
        <v>28</v>
      </c>
      <c r="G25" s="9"/>
      <c r="H25" s="10">
        <v>0.97</v>
      </c>
      <c r="I25" s="9">
        <v>1</v>
      </c>
      <c r="J25" s="10">
        <v>0.03</v>
      </c>
      <c r="K25" s="9"/>
      <c r="L25" s="10">
        <v>0</v>
      </c>
      <c r="M25" s="9">
        <v>81</v>
      </c>
      <c r="N25" s="15">
        <v>0.27</v>
      </c>
    </row>
    <row r="26" spans="1:14" s="11" customFormat="1" x14ac:dyDescent="0.25">
      <c r="A26" s="9" t="s">
        <v>35</v>
      </c>
      <c r="B26" s="9" t="s">
        <v>40</v>
      </c>
      <c r="C26" s="9" t="s">
        <v>49</v>
      </c>
      <c r="D26" s="9" t="s">
        <v>32</v>
      </c>
      <c r="E26" s="9">
        <v>32</v>
      </c>
      <c r="F26" s="9">
        <v>31</v>
      </c>
      <c r="G26" s="9"/>
      <c r="H26" s="10">
        <v>0.97</v>
      </c>
      <c r="I26" s="9">
        <v>1</v>
      </c>
      <c r="J26" s="10">
        <v>0.03</v>
      </c>
      <c r="K26" s="9"/>
      <c r="L26" s="10">
        <v>0</v>
      </c>
      <c r="M26" s="9">
        <v>76</v>
      </c>
      <c r="N26" s="15">
        <v>0.9</v>
      </c>
    </row>
    <row r="27" spans="1:14" s="11" customFormat="1" x14ac:dyDescent="0.25">
      <c r="A27" s="9" t="s">
        <v>35</v>
      </c>
      <c r="B27" s="9" t="s">
        <v>41</v>
      </c>
      <c r="C27" s="9" t="s">
        <v>49</v>
      </c>
      <c r="D27" s="9" t="s">
        <v>32</v>
      </c>
      <c r="E27" s="9">
        <v>32</v>
      </c>
      <c r="F27" s="9">
        <v>31</v>
      </c>
      <c r="G27" s="9"/>
      <c r="H27" s="10">
        <v>0.97</v>
      </c>
      <c r="I27" s="9">
        <v>1</v>
      </c>
      <c r="J27" s="10">
        <v>0.03</v>
      </c>
      <c r="K27" s="9"/>
      <c r="L27" s="10">
        <v>0</v>
      </c>
      <c r="M27" s="9">
        <v>76</v>
      </c>
      <c r="N27" s="15">
        <v>0.9</v>
      </c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372</v>
      </c>
      <c r="F28" s="17">
        <f>SUM(F14:F27)</f>
        <v>378</v>
      </c>
      <c r="G28" s="17">
        <f>SUM(G14:G27)</f>
        <v>0</v>
      </c>
      <c r="H28" s="18">
        <f>SUM(F28:G28)/E28</f>
        <v>1.0161290322580645</v>
      </c>
      <c r="I28" s="17">
        <f t="shared" ref="I28" si="3">(E28-SUM(F28:G28))-K28</f>
        <v>-6</v>
      </c>
      <c r="J28" s="18">
        <f t="shared" si="0"/>
        <v>-1.6129032258064516E-2</v>
      </c>
      <c r="K28" s="17">
        <f>SUM(K14:K27)</f>
        <v>0</v>
      </c>
      <c r="L28" s="18">
        <f t="shared" si="1"/>
        <v>0</v>
      </c>
      <c r="M28" s="17">
        <f>AVERAGE(M14:M27)</f>
        <v>80.755714285714276</v>
      </c>
      <c r="N28" s="19">
        <f>AVERAGE(N14:N27)</f>
        <v>0.73142857142857143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66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B3" zoomScale="85" zoomScaleNormal="85" zoomScaleSheetLayoutView="100" workbookViewId="0">
      <selection activeCell="N19" sqref="N19"/>
    </sheetView>
  </sheetViews>
  <sheetFormatPr baseColWidth="10" defaultColWidth="11.44140625" defaultRowHeight="13.2" x14ac:dyDescent="0.25"/>
  <cols>
    <col min="1" max="1" width="38.5546875" style="1" bestFit="1" customWidth="1"/>
    <col min="2" max="2" width="4.77734375" style="1" bestFit="1" customWidth="1"/>
    <col min="3" max="3" width="5.5546875" style="1" bestFit="1" customWidth="1"/>
    <col min="4" max="4" width="21.777343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5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28" t="s">
        <v>29</v>
      </c>
      <c r="C8" s="28"/>
      <c r="D8" s="14" t="s">
        <v>5</v>
      </c>
      <c r="E8" s="20">
        <f>'1'!E8</f>
        <v>5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FEBRERO-JUNIO 2025</v>
      </c>
      <c r="M8" s="28"/>
      <c r="N8" s="28"/>
    </row>
    <row r="10" spans="1:14" x14ac:dyDescent="0.25">
      <c r="A10" s="4" t="s">
        <v>8</v>
      </c>
      <c r="B10" s="28" t="str">
        <f>'1'!B10</f>
        <v>M.A. ALEJANDRO RAMIREZ VAZQUEZ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5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ht="26.4" x14ac:dyDescent="0.25">
      <c r="A14" s="9" t="str">
        <f>'1'!A14</f>
        <v xml:space="preserve">MERCADOTECNIA </v>
      </c>
      <c r="B14" s="9" t="s">
        <v>33</v>
      </c>
      <c r="C14" s="9" t="str">
        <f>'1'!C14</f>
        <v>601A</v>
      </c>
      <c r="D14" s="9" t="str">
        <f>'1'!D14</f>
        <v>IIND</v>
      </c>
      <c r="E14" s="9">
        <f>'1'!E14</f>
        <v>20</v>
      </c>
      <c r="F14" s="9">
        <v>39</v>
      </c>
      <c r="G14" s="9"/>
      <c r="H14" s="10">
        <f t="shared" ref="H14:H18" si="0">F14/E14</f>
        <v>1.95</v>
      </c>
      <c r="I14" s="9">
        <v>2</v>
      </c>
      <c r="J14" s="10">
        <f t="shared" ref="J14:J28" si="1">I14/E14</f>
        <v>0.1</v>
      </c>
      <c r="K14" s="9">
        <v>0</v>
      </c>
      <c r="L14" s="10">
        <f t="shared" ref="L14:L28" si="2">K14/E14</f>
        <v>0</v>
      </c>
      <c r="M14" s="9">
        <v>87.8</v>
      </c>
      <c r="N14" s="15">
        <v>0.72</v>
      </c>
    </row>
    <row r="15" spans="1:14" s="11" customFormat="1" x14ac:dyDescent="0.25">
      <c r="A15" s="9" t="str">
        <f>'1'!A15</f>
        <v>TALLER DE INVESTIGACION I</v>
      </c>
      <c r="B15" s="9" t="s">
        <v>33</v>
      </c>
      <c r="C15" s="9" t="str">
        <f>'1'!C15</f>
        <v>601A</v>
      </c>
      <c r="D15" s="9" t="str">
        <f>'1'!D15</f>
        <v>IIND</v>
      </c>
      <c r="E15" s="9">
        <f>'1'!E15</f>
        <v>20</v>
      </c>
      <c r="F15" s="9">
        <v>7</v>
      </c>
      <c r="G15" s="9"/>
      <c r="H15" s="10">
        <f t="shared" si="0"/>
        <v>0.35</v>
      </c>
      <c r="I15" s="9">
        <v>0</v>
      </c>
      <c r="J15" s="10">
        <f t="shared" si="1"/>
        <v>0</v>
      </c>
      <c r="K15" s="9">
        <v>0</v>
      </c>
      <c r="L15" s="10">
        <f t="shared" si="2"/>
        <v>0</v>
      </c>
      <c r="M15" s="9">
        <v>80</v>
      </c>
      <c r="N15" s="15">
        <v>1</v>
      </c>
    </row>
    <row r="16" spans="1:14" s="11" customFormat="1" ht="26.4" x14ac:dyDescent="0.25">
      <c r="A16" s="9" t="str">
        <f>'1'!A16</f>
        <v>TALLER DE LIDERAZGO</v>
      </c>
      <c r="B16" s="9" t="s">
        <v>33</v>
      </c>
      <c r="C16" s="9" t="str">
        <f>'1'!C16</f>
        <v>201B</v>
      </c>
      <c r="D16" s="9" t="str">
        <f>'1'!D16</f>
        <v>IIND</v>
      </c>
      <c r="E16" s="9">
        <f>'1'!E16</f>
        <v>33</v>
      </c>
      <c r="F16" s="9">
        <v>35</v>
      </c>
      <c r="G16" s="9"/>
      <c r="H16" s="10">
        <f t="shared" si="0"/>
        <v>1.0606060606060606</v>
      </c>
      <c r="I16" s="9">
        <v>2</v>
      </c>
      <c r="J16" s="10">
        <f t="shared" si="1"/>
        <v>6.0606060606060608E-2</v>
      </c>
      <c r="K16" s="9">
        <v>0</v>
      </c>
      <c r="L16" s="10">
        <f t="shared" si="2"/>
        <v>0</v>
      </c>
      <c r="M16" s="9">
        <v>86.49</v>
      </c>
      <c r="N16" s="15">
        <v>0.57999999999999996</v>
      </c>
    </row>
    <row r="17" spans="1:14" s="11" customFormat="1" x14ac:dyDescent="0.25">
      <c r="A17" s="9" t="str">
        <f>'1'!A17</f>
        <v xml:space="preserve">MERCADOTECNIA </v>
      </c>
      <c r="B17" s="9" t="s">
        <v>33</v>
      </c>
      <c r="C17" s="9" t="str">
        <f>'1'!C17</f>
        <v>601B</v>
      </c>
      <c r="D17" s="9" t="str">
        <f>'1'!D17</f>
        <v>IIND</v>
      </c>
      <c r="E17" s="9">
        <f>'1'!E17</f>
        <v>28</v>
      </c>
      <c r="F17" s="9">
        <v>30</v>
      </c>
      <c r="G17" s="9"/>
      <c r="H17" s="10">
        <f t="shared" si="0"/>
        <v>1.0714285714285714</v>
      </c>
      <c r="I17" s="9">
        <v>1</v>
      </c>
      <c r="J17" s="10">
        <f t="shared" si="1"/>
        <v>3.5714285714285712E-2</v>
      </c>
      <c r="K17" s="9">
        <v>0</v>
      </c>
      <c r="L17" s="10">
        <f t="shared" si="2"/>
        <v>0</v>
      </c>
      <c r="M17" s="9">
        <v>76</v>
      </c>
      <c r="N17" s="15">
        <v>0.7</v>
      </c>
    </row>
    <row r="18" spans="1:14" s="11" customFormat="1" x14ac:dyDescent="0.25">
      <c r="A18" s="9" t="str">
        <f>'1'!A18</f>
        <v>TALLER DE INVESTIGACION I</v>
      </c>
      <c r="B18" s="9" t="s">
        <v>33</v>
      </c>
      <c r="C18" s="9" t="str">
        <f>'1'!C18</f>
        <v>601B</v>
      </c>
      <c r="D18" s="9" t="str">
        <f>'1'!D18</f>
        <v>IIND</v>
      </c>
      <c r="E18" s="9">
        <f>'1'!E18</f>
        <v>26</v>
      </c>
      <c r="F18" s="9">
        <v>31</v>
      </c>
      <c r="G18" s="9"/>
      <c r="H18" s="10">
        <f t="shared" si="0"/>
        <v>1.1923076923076923</v>
      </c>
      <c r="I18" s="9">
        <v>1</v>
      </c>
      <c r="J18" s="10">
        <f t="shared" si="1"/>
        <v>3.8461538461538464E-2</v>
      </c>
      <c r="K18" s="9">
        <v>0</v>
      </c>
      <c r="L18" s="10">
        <f t="shared" si="2"/>
        <v>0</v>
      </c>
      <c r="M18" s="9">
        <v>76</v>
      </c>
      <c r="N18" s="15">
        <v>0.9</v>
      </c>
    </row>
    <row r="19" spans="1:14" s="11" customFormat="1" ht="26.4" x14ac:dyDescent="0.25">
      <c r="A19" s="9" t="s">
        <v>47</v>
      </c>
      <c r="B19" s="9" t="s">
        <v>33</v>
      </c>
      <c r="C19" s="9" t="s">
        <v>53</v>
      </c>
      <c r="D19" s="9" t="s">
        <v>32</v>
      </c>
      <c r="E19" s="9">
        <v>29</v>
      </c>
      <c r="F19" s="9">
        <v>28</v>
      </c>
      <c r="G19" s="9"/>
      <c r="H19" s="10">
        <v>0.97</v>
      </c>
      <c r="I19" s="9">
        <v>1</v>
      </c>
      <c r="J19" s="10">
        <v>0.03</v>
      </c>
      <c r="K19" s="9">
        <v>0</v>
      </c>
      <c r="L19" s="10">
        <v>0</v>
      </c>
      <c r="M19" s="9">
        <v>81</v>
      </c>
      <c r="N19" s="15">
        <v>0.27</v>
      </c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156</v>
      </c>
      <c r="F28" s="17">
        <f>SUM(F14:F27)</f>
        <v>170</v>
      </c>
      <c r="G28" s="17">
        <f>SUM(G14:G27)</f>
        <v>0</v>
      </c>
      <c r="H28" s="18">
        <f>SUM(F28:G28)/E28</f>
        <v>1.0897435897435896</v>
      </c>
      <c r="I28" s="17">
        <f t="shared" ref="I28" si="3">(E28-SUM(F28:G28))-K28</f>
        <v>-14</v>
      </c>
      <c r="J28" s="18">
        <f t="shared" si="1"/>
        <v>-8.9743589743589744E-2</v>
      </c>
      <c r="K28" s="17">
        <f>SUM(K14:K27)</f>
        <v>0</v>
      </c>
      <c r="L28" s="18">
        <f t="shared" si="2"/>
        <v>0</v>
      </c>
      <c r="M28" s="17">
        <f>AVERAGE(M14:M27)</f>
        <v>81.215000000000003</v>
      </c>
      <c r="N28" s="19">
        <f>AVERAGE(N14:N27)</f>
        <v>0.69499999999999995</v>
      </c>
    </row>
    <row r="30" spans="1:14" ht="120" customHeight="1" x14ac:dyDescent="0.25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5">
      <c r="A32" s="12"/>
    </row>
    <row r="33" spans="1:10" x14ac:dyDescent="0.25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5">
      <c r="B34" s="27"/>
      <c r="C34" s="27"/>
      <c r="D34" s="27"/>
      <c r="G34" s="28"/>
      <c r="H34" s="28"/>
      <c r="I34" s="28"/>
      <c r="J34" s="28"/>
    </row>
    <row r="35" spans="1:10" hidden="1" x14ac:dyDescent="0.25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5"/>
    <row r="37" spans="1:10" ht="45" customHeight="1" x14ac:dyDescent="0.25">
      <c r="B37" s="41" t="str">
        <f>B10</f>
        <v>M.A. ALEJANDRO RAMIREZ VAZQUEZ</v>
      </c>
      <c r="C37" s="41"/>
      <c r="D37" s="41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Alejandro Ramirez Vazquez</cp:lastModifiedBy>
  <cp:revision/>
  <dcterms:created xsi:type="dcterms:W3CDTF">2021-11-22T14:45:25Z</dcterms:created>
  <dcterms:modified xsi:type="dcterms:W3CDTF">2025-03-23T06:11:36Z</dcterms:modified>
  <cp:category/>
  <cp:contentStatus/>
</cp:coreProperties>
</file>