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1\"/>
    </mc:Choice>
  </mc:AlternateContent>
  <xr:revisionPtr revIDLastSave="0" documentId="13_ncr:1_{25E436B7-78E1-418A-AC61-89F7879262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0" l="1"/>
  <c r="I17" i="10"/>
  <c r="I18" i="10"/>
  <c r="L17" i="10"/>
  <c r="L16" i="10"/>
  <c r="I16" i="10"/>
  <c r="L15" i="10"/>
  <c r="I15" i="10"/>
  <c r="A14" i="23"/>
  <c r="C14" i="24"/>
  <c r="A14" i="25"/>
  <c r="L14" i="24"/>
  <c r="A14" i="24" l="1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I24" i="22"/>
  <c r="C14" i="22"/>
  <c r="D14" i="22"/>
  <c r="A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<sst xmlns="http://schemas.openxmlformats.org/spreadsheetml/2006/main" count="202" uniqueCount="58">
  <si>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</si>
  <si>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</si>
  <si>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</si>
  <si>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</si>
  <si>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</si>
  <si>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</si>
  <si>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</si>
  <si>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</si>
  <si>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</si>
  <si>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</si>
  <si>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</si>
  <si>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</si>
  <si>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</si>
  <si>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</si>
  <si>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</si>
  <si>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</si>
  <si>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</si>
  <si>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</si>
  <si>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</si>
  <si>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</si>
  <si>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</si>
  <si>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</si>
  <si>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</si>
  <si>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</si>
  <si>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</si>
  <si>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</si>
  <si>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</si>
  <si>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</si>
  <si>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</si>
  <si>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</si>
  <si>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</si>
  <si>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</si>
  <si>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</si>
  <si>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</si>
  <si>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IGEM</t>
  </si>
  <si>
    <t>IV</t>
  </si>
  <si>
    <t>MARCOS CAGAL ORTIZ</t>
  </si>
  <si>
    <t>DIVISIÓN DE INGENIERIA</t>
  </si>
  <si>
    <t>INFORMATICA</t>
  </si>
  <si>
    <t>310-A</t>
  </si>
  <si>
    <t>IINF</t>
  </si>
  <si>
    <t>FUNDAMENTOS DE BASES DE DATOS</t>
  </si>
  <si>
    <t>CIENCIA DE DATOS PARA IA</t>
  </si>
  <si>
    <t>710-A</t>
  </si>
  <si>
    <t>910-A</t>
  </si>
  <si>
    <t>TECNOLOGIAS Y HERRAMIENTAS DE BIG DATA</t>
  </si>
  <si>
    <t>SE</t>
  </si>
  <si>
    <t>SEGURIDAD INFORMÁTICA</t>
  </si>
  <si>
    <t>TALLER DE BASES DE DATOS</t>
  </si>
  <si>
    <t>INTELIGENCIA DE NEGOCIOAS - A</t>
  </si>
  <si>
    <t>INTELIGENCIA DE NEGOCIOS - B</t>
  </si>
  <si>
    <t>SOFTWARE DE APLICACIÓN EJECUTIVO</t>
  </si>
  <si>
    <t>207-A</t>
  </si>
  <si>
    <t>810-A</t>
  </si>
  <si>
    <t>610-A</t>
  </si>
  <si>
    <t>IGE</t>
  </si>
  <si>
    <t>Febrero - Junio 2025</t>
  </si>
  <si>
    <t>810-B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</si>
</sst>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0" zoomScaleNormal="100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37</v>
      </c>
      <c r="B6" s="37"/>
      <c r="C6" s="37"/>
      <c r="D6" s="37"/>
      <c r="E6" s="38" t="s">
        <v>38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56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47</v>
      </c>
      <c r="B14" s="9" t="s">
        <v>21</v>
      </c>
      <c r="C14" s="9" t="s">
        <v>53</v>
      </c>
      <c r="D14" s="9" t="s">
        <v>40</v>
      </c>
      <c r="E14" s="9">
        <v>9</v>
      </c>
      <c r="F14" s="9">
        <v>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0.89</v>
      </c>
    </row>
    <row r="15" spans="1:14" s="11" customFormat="1" ht="25" x14ac:dyDescent="0.25">
      <c r="A15" s="8" t="s">
        <v>48</v>
      </c>
      <c r="B15" s="9" t="s">
        <v>21</v>
      </c>
      <c r="C15" s="9" t="s">
        <v>54</v>
      </c>
      <c r="D15" s="9" t="s">
        <v>40</v>
      </c>
      <c r="E15" s="9">
        <v>20</v>
      </c>
      <c r="F15" s="9">
        <v>4</v>
      </c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:L16" si="3">K15/E15</f>
        <v>0</v>
      </c>
      <c r="M15" s="9">
        <v>18</v>
      </c>
      <c r="N15" s="15">
        <v>0.2</v>
      </c>
    </row>
    <row r="16" spans="1:14" s="11" customFormat="1" ht="25" x14ac:dyDescent="0.25">
      <c r="A16" s="8" t="s">
        <v>49</v>
      </c>
      <c r="B16" s="9" t="s">
        <v>21</v>
      </c>
      <c r="C16" s="9" t="s">
        <v>53</v>
      </c>
      <c r="D16" s="9" t="s">
        <v>40</v>
      </c>
      <c r="E16" s="9">
        <v>8</v>
      </c>
      <c r="F16" s="9">
        <v>8</v>
      </c>
      <c r="G16" s="9"/>
      <c r="H16" s="10"/>
      <c r="I16" s="9">
        <f t="shared" ref="I16:I18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0.63</v>
      </c>
    </row>
    <row r="17" spans="1:14" s="11" customFormat="1" ht="25" x14ac:dyDescent="0.25">
      <c r="A17" s="8" t="s">
        <v>50</v>
      </c>
      <c r="B17" s="9" t="s">
        <v>21</v>
      </c>
      <c r="C17" s="9" t="s">
        <v>57</v>
      </c>
      <c r="D17" s="9" t="s">
        <v>40</v>
      </c>
      <c r="E17" s="9">
        <v>13</v>
      </c>
      <c r="F17" s="9">
        <v>13</v>
      </c>
      <c r="G17" s="9"/>
      <c r="H17" s="10"/>
      <c r="I17" s="9">
        <f t="shared" si="4"/>
        <v>0</v>
      </c>
      <c r="J17" s="10"/>
      <c r="K17" s="9">
        <v>0</v>
      </c>
      <c r="L17" s="10">
        <f t="shared" ref="L17:L18" si="5">K17/E17</f>
        <v>0</v>
      </c>
      <c r="M17" s="9">
        <v>94</v>
      </c>
      <c r="N17" s="15">
        <v>0.85</v>
      </c>
    </row>
    <row r="18" spans="1:14" s="11" customFormat="1" ht="25" x14ac:dyDescent="0.25">
      <c r="A18" s="8" t="s">
        <v>51</v>
      </c>
      <c r="B18" s="9">
        <v>1</v>
      </c>
      <c r="C18" s="9" t="s">
        <v>52</v>
      </c>
      <c r="D18" s="9" t="s">
        <v>55</v>
      </c>
      <c r="E18" s="9">
        <v>18</v>
      </c>
      <c r="F18" s="9">
        <v>17</v>
      </c>
      <c r="G18" s="9"/>
      <c r="H18" s="10"/>
      <c r="I18" s="9">
        <f t="shared" si="4"/>
        <v>1</v>
      </c>
      <c r="J18" s="10"/>
      <c r="K18" s="9">
        <v>0</v>
      </c>
      <c r="L18" s="10">
        <f t="shared" si="5"/>
        <v>0</v>
      </c>
      <c r="M18" s="9">
        <v>94</v>
      </c>
      <c r="N18" s="15">
        <v>0.89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50</v>
      </c>
      <c r="G28" s="17">
        <f>SUM(G14:G27)</f>
        <v>0</v>
      </c>
      <c r="H28" s="18"/>
      <c r="I28" s="17">
        <f t="shared" si="0"/>
        <v>18</v>
      </c>
      <c r="J28" s="18"/>
      <c r="K28" s="17"/>
      <c r="L28" s="18">
        <f t="shared" si="1"/>
        <v>0</v>
      </c>
      <c r="M28" s="17">
        <f>AVERAGE(M14:M27)</f>
        <v>76.599999999999994</v>
      </c>
      <c r="N28" s="19">
        <f>AVERAGE(N14:N27)</f>
        <v>0.69200000000000006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9" zoomScaleNormal="100" zoomScaleSheetLayoutView="100" workbookViewId="0">
      <selection activeCell="E14" sqref="E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Junio 2025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SEGURIDAD INFORMÁTICA</v>
      </c>
      <c r="B14" s="9" t="s">
        <v>32</v>
      </c>
      <c r="C14" s="9" t="str">
        <f>'1'!C14</f>
        <v>810-A</v>
      </c>
      <c r="D14" s="9" t="str">
        <f>'1'!D14</f>
        <v>IINF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8" t="s">
        <v>41</v>
      </c>
      <c r="B15" s="9" t="s">
        <v>32</v>
      </c>
      <c r="C15" s="9" t="s">
        <v>39</v>
      </c>
      <c r="D15" s="9" t="s">
        <v>40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8" t="s">
        <v>42</v>
      </c>
      <c r="B16" s="9" t="s">
        <v>32</v>
      </c>
      <c r="C16" s="9" t="s">
        <v>43</v>
      </c>
      <c r="D16" s="9" t="s">
        <v>40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8" t="s">
        <v>45</v>
      </c>
      <c r="B17" s="9" t="s">
        <v>46</v>
      </c>
      <c r="C17" s="9" t="s">
        <v>44</v>
      </c>
      <c r="D17" s="9" t="s">
        <v>40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0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0</v>
      </c>
      <c r="F29" s="17">
        <f>SUM(F14:F28)</f>
        <v>0</v>
      </c>
      <c r="G29" s="17">
        <f>SUM(G14:G28)</f>
        <v>0</v>
      </c>
      <c r="H29" s="18" t="e">
        <f>SUM(F29:G29)/E29</f>
        <v>#DIV/0!</v>
      </c>
      <c r="I29" s="17">
        <f t="shared" si="0"/>
        <v>0</v>
      </c>
      <c r="J29" s="18" t="e">
        <f t="shared" ref="J29" si="1">I29/E29</f>
        <v>#DIV/0!</v>
      </c>
      <c r="K29" s="17">
        <f>SUM(K14:K28)</f>
        <v>0</v>
      </c>
      <c r="L29" s="18" t="e">
        <f t="shared" ref="L29" si="2">K29/E29</f>
        <v>#DIV/0!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36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110" zoomScaleNormal="11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Junio 2025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SEGURIDAD INFORMÁTICA</v>
      </c>
      <c r="B14" s="9" t="s">
        <v>32</v>
      </c>
      <c r="C14" s="9" t="str">
        <f>'1'!C14</f>
        <v>810-A</v>
      </c>
      <c r="D14" s="9" t="str">
        <f>'1'!D14</f>
        <v>IINF</v>
      </c>
      <c r="E14" s="9">
        <f>'1'!E14</f>
        <v>9</v>
      </c>
      <c r="F14" s="9">
        <v>10</v>
      </c>
      <c r="G14" s="9"/>
      <c r="H14" s="10"/>
      <c r="I14" s="9">
        <f t="shared" ref="I14:I28" si="0">(E14-SUM(F14:G14))-K14</f>
        <v>-1</v>
      </c>
      <c r="J14" s="10">
        <f t="shared" ref="J14:J28" si="1">I14/E14</f>
        <v>-0.1111111111111111</v>
      </c>
      <c r="K14" s="9"/>
      <c r="L14" s="10">
        <f t="shared" ref="L14:L28" si="2">K14/E14</f>
        <v>0</v>
      </c>
      <c r="M14" s="9">
        <v>81</v>
      </c>
      <c r="N14" s="15">
        <v>0.82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</v>
      </c>
      <c r="F28" s="17">
        <f>SUM(F14:F27)</f>
        <v>10</v>
      </c>
      <c r="G28" s="17">
        <f>SUM(G14:G27)</f>
        <v>0</v>
      </c>
      <c r="H28" s="18">
        <f>SUM(F28:G28)/E28</f>
        <v>1.1111111111111112</v>
      </c>
      <c r="I28" s="17">
        <f t="shared" si="0"/>
        <v>-1</v>
      </c>
      <c r="J28" s="18">
        <f t="shared" si="1"/>
        <v>-0.1111111111111111</v>
      </c>
      <c r="K28" s="17">
        <f>SUM(K14:K27)</f>
        <v>0</v>
      </c>
      <c r="L28" s="18">
        <f t="shared" si="2"/>
        <v>0</v>
      </c>
      <c r="M28" s="17">
        <f>AVERAGE(M14:M27)</f>
        <v>81</v>
      </c>
      <c r="N28" s="19">
        <f>AVERAGE(N14:N27)</f>
        <v>0.82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zoomScaleNormal="100" zoomScaleSheetLayoutView="100" workbookViewId="0">
      <selection activeCell="F16" sqref="F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38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Junio 2025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9" t="str">
        <f>'3'!A14</f>
        <v>SEGURIDAD INFORMÁTICA</v>
      </c>
      <c r="B14" s="9" t="s">
        <v>35</v>
      </c>
      <c r="C14" s="9" t="str">
        <f>'1'!C14</f>
        <v>810-A</v>
      </c>
      <c r="D14" s="9" t="s">
        <v>34</v>
      </c>
      <c r="E14" s="9">
        <v>11</v>
      </c>
      <c r="F14" s="9">
        <v>10</v>
      </c>
      <c r="G14" s="9"/>
      <c r="H14" s="10"/>
      <c r="I14" s="9">
        <f t="shared" ref="I14" si="0">(E14-SUM(F14:G14))-K14</f>
        <v>1</v>
      </c>
      <c r="J14" s="10">
        <f t="shared" ref="J14" si="1">I14/E14</f>
        <v>9.0909090909090912E-2</v>
      </c>
      <c r="K14" s="9"/>
      <c r="L14" s="10">
        <f t="shared" ref="L14" si="2">K14/E14</f>
        <v>0</v>
      </c>
      <c r="M14" s="9">
        <v>89</v>
      </c>
      <c r="N14" s="15">
        <v>0.82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10</v>
      </c>
      <c r="G28" s="17">
        <f>SUM(G14:G27)</f>
        <v>0</v>
      </c>
      <c r="H28" s="18">
        <f>SUM(F28:G28)/E28</f>
        <v>0.90909090909090906</v>
      </c>
      <c r="I28" s="17">
        <f t="shared" ref="I28" si="3">(E28-SUM(F28:G28))-K28</f>
        <v>1</v>
      </c>
      <c r="J28" s="18">
        <f t="shared" ref="J28" si="4">I28/E28</f>
        <v>9.0909090909090912E-2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0.82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L51" sqref="L5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Junio 2025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SEGURIDAD INFORMÁTICA</v>
      </c>
      <c r="B14" s="9" t="s">
        <v>33</v>
      </c>
      <c r="C14" s="9" t="str">
        <f>'1'!C14</f>
        <v>810-A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2025-03-19T20:18:54Z</dcterms:modified>
  <cp:category/>
  <cp:contentStatus/>
</cp:coreProperties>
</file>