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"/>
    </mc:Choice>
  </mc:AlternateContent>
  <xr:revisionPtr revIDLastSave="106" documentId="13_ncr:1_{D44DEA10-30C0-4F3E-8A44-44BB3EA5857E}" xr6:coauthVersionLast="47" xr6:coauthVersionMax="47" xr10:uidLastSave="{19B49AEC-7FC0-4520-B3F1-1E82204EEDA3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9" i="22"/>
  <c r="J19" i="22"/>
  <c r="H19" i="22"/>
  <c r="H18" i="22"/>
  <c r="J18" i="22"/>
  <c r="L18" i="10"/>
  <c r="H18" i="10"/>
  <c r="A15" i="23" l="1"/>
  <c r="C17" i="24" l="1"/>
  <c r="C15" i="24"/>
  <c r="A22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C22" i="24"/>
  <c r="E21" i="24"/>
  <c r="I21" i="24" s="1"/>
  <c r="J21" i="24" s="1"/>
  <c r="D21" i="24"/>
  <c r="C21" i="24"/>
  <c r="A21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J21" i="23" s="1"/>
  <c r="I20" i="23"/>
  <c r="J20" i="23" s="1"/>
  <c r="I19" i="23"/>
  <c r="J19" i="23" s="1"/>
  <c r="I18" i="23"/>
  <c r="J18" i="23" s="1"/>
  <c r="D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L17" i="22" s="1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4" i="22"/>
  <c r="J14" i="22" s="1"/>
  <c r="L14" i="25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<sst xmlns="http://schemas.openxmlformats.org/spreadsheetml/2006/main" count="251" uniqueCount="55">
  <si>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</si>
  <si>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</si>
  <si>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</si>
  <si>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</si>
  <si>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</si>
  <si>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</si>
  <si>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</si>
  <si>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</si>
  <si>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</si>
  <si>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</si>
  <si>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</si>
  <si>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</si>
  <si>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</si>
  <si>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</si>
  <si>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</si>
  <si>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</si>
  <si>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</si>
  <si>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</si>
  <si>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</si>
  <si>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</si>
  <si>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</si>
  <si>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</si>
  <si>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</si>
  <si>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</si>
  <si>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</si>
  <si>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</si>
  <si>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</si>
  <si>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</si>
  <si>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</si>
  <si>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</si>
  <si>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</si>
  <si>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</si>
  <si>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</si>
  <si>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</si>
  <si>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</si>
  <si>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</si>
  <si>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</si>
  <si>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</si>
  <si>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</si>
  <si>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me</t>
  </si>
  <si>
    <t>Mecánica de fluidos</t>
  </si>
  <si>
    <t>506B</t>
  </si>
  <si>
    <t>Termodinámica</t>
  </si>
  <si>
    <t>III</t>
  </si>
  <si>
    <t>feb-jun 2025</t>
  </si>
  <si>
    <t>Balance de materia y energia</t>
  </si>
  <si>
    <t>406A</t>
  </si>
  <si>
    <t>Algebra Lineal</t>
  </si>
  <si>
    <t>Componentes de equipo industrial</t>
  </si>
  <si>
    <t>206A</t>
  </si>
  <si>
    <t>606A</t>
  </si>
  <si>
    <t>606B</t>
  </si>
  <si>
    <t>VI</t>
  </si>
  <si>
    <t>VII</t>
  </si>
  <si>
    <t>Componetes de equipo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</si>
</sst>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44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45</v>
      </c>
      <c r="B14" s="9" t="s">
        <v>21</v>
      </c>
      <c r="C14" s="9" t="s">
        <v>46</v>
      </c>
      <c r="D14" s="9" t="s">
        <v>34</v>
      </c>
      <c r="E14" s="9">
        <v>29</v>
      </c>
      <c r="F14" s="9">
        <v>25</v>
      </c>
      <c r="G14" s="9"/>
      <c r="H14" s="10">
        <f t="shared" ref="H14:H27" si="0">F14/E14</f>
        <v>0.86206896551724133</v>
      </c>
      <c r="I14" s="9">
        <f t="shared" ref="I14:I28" si="1">(E14-SUM(F14:G14))-K14</f>
        <v>4</v>
      </c>
      <c r="J14" s="10">
        <f t="shared" ref="J14:J28" si="2">I14/E14</f>
        <v>0.13793103448275862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5">
      <c r="A15" s="8" t="s">
        <v>47</v>
      </c>
      <c r="B15" s="9" t="s">
        <v>21</v>
      </c>
      <c r="C15" s="9" t="s">
        <v>49</v>
      </c>
      <c r="D15" s="9" t="s">
        <v>34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f t="shared" si="1"/>
        <v>4</v>
      </c>
      <c r="J15" s="10">
        <f t="shared" si="2"/>
        <v>0.17391304347826086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5">
      <c r="A16" s="8" t="s">
        <v>48</v>
      </c>
      <c r="B16" s="9" t="s">
        <v>21</v>
      </c>
      <c r="C16" s="9" t="s">
        <v>50</v>
      </c>
      <c r="D16" s="9" t="s">
        <v>34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5">
      <c r="A17" s="8" t="s">
        <v>48</v>
      </c>
      <c r="B17" s="9" t="s">
        <v>35</v>
      </c>
      <c r="C17" s="9" t="s">
        <v>50</v>
      </c>
      <c r="D17" s="9" t="s">
        <v>34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5">
      <c r="A18" s="8" t="s">
        <v>48</v>
      </c>
      <c r="B18" s="9" t="s">
        <v>21</v>
      </c>
      <c r="C18" s="9" t="s">
        <v>51</v>
      </c>
      <c r="D18" s="9" t="s">
        <v>34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v>2</v>
      </c>
      <c r="J18" s="10">
        <v>0.11</v>
      </c>
      <c r="K18" s="9">
        <v>0</v>
      </c>
      <c r="L18" s="10">
        <f t="shared" si="3"/>
        <v>0</v>
      </c>
      <c r="M18" s="21">
        <v>42</v>
      </c>
      <c r="N18" s="15">
        <v>0.57999999999999996</v>
      </c>
    </row>
    <row r="19" spans="1:14" s="11" customFormat="1" x14ac:dyDescent="0.25">
      <c r="A19" s="8" t="s">
        <v>48</v>
      </c>
      <c r="B19" s="9" t="s">
        <v>35</v>
      </c>
      <c r="C19" s="9" t="s">
        <v>51</v>
      </c>
      <c r="D19" s="9" t="s">
        <v>34</v>
      </c>
      <c r="E19" s="9"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21">
        <v>43</v>
      </c>
      <c r="N19" s="15">
        <v>0.56999999999999995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121</v>
      </c>
      <c r="G28" s="17">
        <f>SUM(G14:G27)</f>
        <v>0</v>
      </c>
      <c r="H28" s="18">
        <f>SUM(F28:G28)/E28</f>
        <v>0.91666666666666663</v>
      </c>
      <c r="I28" s="17">
        <f t="shared" si="1"/>
        <v>11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>
        <f>AVERAGE(M14:M27)</f>
        <v>47.5</v>
      </c>
      <c r="N28" s="19">
        <f>AVERAGE(N14:N27)</f>
        <v>0.52500000000000002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35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23</v>
      </c>
      <c r="G14" s="9"/>
      <c r="H14" s="10">
        <f t="shared" ref="H14:H27" si="0">F14/E14</f>
        <v>0.7931034482758621</v>
      </c>
      <c r="I14" s="9">
        <f t="shared" ref="I14:I28" si="1">(E14-SUM(F14:G14))-K14</f>
        <v>6</v>
      </c>
      <c r="J14" s="10">
        <f t="shared" ref="J14:J28" si="2">I14/E14</f>
        <v>0.20689655172413793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5">
      <c r="A15" s="9" t="str">
        <f>'1'!A15</f>
        <v>Algebra Lineal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5">
      <c r="A16" s="9" t="str">
        <f>'1'!A16</f>
        <v>Componentes de equipo industrial</v>
      </c>
      <c r="B16" s="9" t="s">
        <v>43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5">
      <c r="A17" s="9" t="str">
        <f>'1'!A17</f>
        <v>Componentes de equipo industrial</v>
      </c>
      <c r="B17" s="9" t="s">
        <v>36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20</v>
      </c>
      <c r="G17" s="9"/>
      <c r="H17" s="10">
        <f t="shared" si="0"/>
        <v>0.95238095238095233</v>
      </c>
      <c r="I17" s="9">
        <f t="shared" si="1"/>
        <v>1</v>
      </c>
      <c r="J17" s="10">
        <f t="shared" si="2"/>
        <v>4.7619047619047616E-2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5">
      <c r="A18" s="9" t="s">
        <v>48</v>
      </c>
      <c r="B18" s="9" t="s">
        <v>43</v>
      </c>
      <c r="C18" s="9" t="s">
        <v>51</v>
      </c>
      <c r="D18" s="9" t="s">
        <v>34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v>5</v>
      </c>
      <c r="J18" s="10">
        <f t="shared" si="2"/>
        <v>0.26315789473684209</v>
      </c>
      <c r="K18" s="9">
        <v>0</v>
      </c>
      <c r="L18" s="10">
        <f t="shared" si="3"/>
        <v>0</v>
      </c>
      <c r="M18" s="9">
        <v>60</v>
      </c>
      <c r="N18" s="15">
        <v>0.75</v>
      </c>
    </row>
    <row r="19" spans="1:14" s="11" customFormat="1" x14ac:dyDescent="0.25">
      <c r="A19" s="9" t="s">
        <v>48</v>
      </c>
      <c r="B19" s="9" t="s">
        <v>36</v>
      </c>
      <c r="C19" s="9" t="s">
        <v>51</v>
      </c>
      <c r="D19" s="9" t="s">
        <v>34</v>
      </c>
      <c r="E19" s="9">
        <v>19</v>
      </c>
      <c r="F19" s="9">
        <v>16</v>
      </c>
      <c r="G19" s="9"/>
      <c r="H19" s="10">
        <f t="shared" si="0"/>
        <v>0.84210526315789469</v>
      </c>
      <c r="I19" s="9">
        <v>3</v>
      </c>
      <c r="J19" s="10">
        <f t="shared" si="2"/>
        <v>0.15789473684210525</v>
      </c>
      <c r="K19" s="9">
        <v>0</v>
      </c>
      <c r="L19" s="10">
        <f t="shared" si="3"/>
        <v>0</v>
      </c>
      <c r="M19" s="9">
        <v>62</v>
      </c>
      <c r="N19" s="15">
        <v>0.73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113</v>
      </c>
      <c r="G28" s="17">
        <f>SUM(G14:G27)</f>
        <v>0</v>
      </c>
      <c r="H28" s="18">
        <f>SUM(F28:G28)/E28</f>
        <v>0.85606060606060608</v>
      </c>
      <c r="I28" s="17">
        <f t="shared" si="1"/>
        <v>19</v>
      </c>
      <c r="J28" s="18">
        <f t="shared" si="2"/>
        <v>0.14393939393939395</v>
      </c>
      <c r="K28" s="17">
        <f>SUM(K14:K27)</f>
        <v>0</v>
      </c>
      <c r="L28" s="18">
        <f t="shared" si="3"/>
        <v>0</v>
      </c>
      <c r="M28" s="17">
        <f>AVERAGE(M14:M27)</f>
        <v>64</v>
      </c>
      <c r="N28" s="19">
        <f>AVERAGE(N14:N27)</f>
        <v>0.73999999999999988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ht="13" x14ac:dyDescent="0.25">
      <c r="A14" s="24" t="s">
        <v>45</v>
      </c>
      <c r="B14" s="7" t="s">
        <v>43</v>
      </c>
      <c r="C14" s="7" t="s">
        <v>46</v>
      </c>
      <c r="D14" s="22" t="s">
        <v>34</v>
      </c>
      <c r="E14" s="22">
        <v>29</v>
      </c>
      <c r="F14" s="7">
        <v>16</v>
      </c>
      <c r="G14" s="7"/>
      <c r="H14" s="25">
        <v>0.55000000000000004</v>
      </c>
      <c r="I14" s="22">
        <v>13</v>
      </c>
      <c r="J14" s="25">
        <v>0.45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5">
      <c r="A15" s="9" t="str">
        <f>'1'!A15</f>
        <v>Algebra Lineal</v>
      </c>
      <c r="B15" s="9" t="s">
        <v>43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19</v>
      </c>
      <c r="G15" s="9"/>
      <c r="H15" s="10">
        <v>0.85</v>
      </c>
      <c r="I15" s="9">
        <v>4</v>
      </c>
      <c r="J15" s="10">
        <v>0.15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5">
      <c r="A16" s="9" t="s">
        <v>48</v>
      </c>
      <c r="B16" s="9" t="s">
        <v>52</v>
      </c>
      <c r="C16" s="9" t="s">
        <v>50</v>
      </c>
      <c r="D16" s="9" t="s">
        <v>34</v>
      </c>
      <c r="E16" s="9">
        <v>21</v>
      </c>
      <c r="F16" s="9">
        <v>21</v>
      </c>
      <c r="G16" s="9"/>
      <c r="H16" s="10">
        <v>1</v>
      </c>
      <c r="I16" s="9">
        <v>0</v>
      </c>
      <c r="J16" s="10">
        <v>0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5">
      <c r="A17" s="9" t="str">
        <f>'1'!A17</f>
        <v>Componentes de equipo industrial</v>
      </c>
      <c r="B17" s="9" t="s">
        <v>52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21</v>
      </c>
      <c r="G17" s="9"/>
      <c r="H17" s="10">
        <v>1</v>
      </c>
      <c r="I17" s="9">
        <f t="shared" ref="I17:I27" si="1">(E17-SUM(F17:G17))-K17</f>
        <v>0</v>
      </c>
      <c r="J17" s="10">
        <v>0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5">
      <c r="A18" s="9" t="str">
        <f>'1'!A19</f>
        <v>Componentes de equipo industrial</v>
      </c>
      <c r="B18" s="9" t="s">
        <v>53</v>
      </c>
      <c r="C18" s="9" t="s">
        <v>50</v>
      </c>
      <c r="D18" s="9" t="str">
        <f>'1'!D19</f>
        <v>IAMB</v>
      </c>
      <c r="E18" s="9">
        <v>21</v>
      </c>
      <c r="F18" s="9">
        <v>19</v>
      </c>
      <c r="G18" s="9"/>
      <c r="H18" s="10">
        <v>0.9</v>
      </c>
      <c r="I18" s="9">
        <f t="shared" si="1"/>
        <v>2</v>
      </c>
      <c r="J18" s="10">
        <f t="shared" ref="J18:J27" si="2">I18/E18</f>
        <v>9.5238095238095233E-2</v>
      </c>
      <c r="K18" s="9"/>
      <c r="L18" s="10">
        <f t="shared" si="0"/>
        <v>0</v>
      </c>
      <c r="M18" s="9">
        <v>77</v>
      </c>
      <c r="N18" s="15">
        <v>0.8</v>
      </c>
    </row>
    <row r="19" spans="1:14" s="11" customFormat="1" x14ac:dyDescent="0.25">
      <c r="A19" s="9" t="s">
        <v>54</v>
      </c>
      <c r="B19" s="9" t="s">
        <v>37</v>
      </c>
      <c r="C19" s="9" t="s">
        <v>51</v>
      </c>
      <c r="D19" s="9" t="s">
        <v>34</v>
      </c>
      <c r="E19" s="9">
        <v>19</v>
      </c>
      <c r="F19" s="9">
        <v>18</v>
      </c>
      <c r="G19" s="9"/>
      <c r="H19" s="10">
        <f t="shared" ref="H18:H26" si="3">F19/E19</f>
        <v>0.94736842105263153</v>
      </c>
      <c r="I19" s="9">
        <f t="shared" si="1"/>
        <v>1</v>
      </c>
      <c r="J19" s="10">
        <f t="shared" si="2"/>
        <v>5.2631578947368418E-2</v>
      </c>
      <c r="K19" s="9"/>
      <c r="L19" s="10">
        <f t="shared" si="0"/>
        <v>0</v>
      </c>
      <c r="M19" s="9">
        <v>60</v>
      </c>
      <c r="N19" s="15">
        <v>0.78</v>
      </c>
    </row>
    <row r="20" spans="1:14" s="11" customFormat="1" x14ac:dyDescent="0.25">
      <c r="A20" s="9" t="s">
        <v>54</v>
      </c>
      <c r="B20" s="9" t="s">
        <v>52</v>
      </c>
      <c r="C20" s="9" t="s">
        <v>51</v>
      </c>
      <c r="D20" s="9" t="s">
        <v>34</v>
      </c>
      <c r="E20" s="9">
        <v>19</v>
      </c>
      <c r="F20" s="9">
        <v>17</v>
      </c>
      <c r="G20" s="9"/>
      <c r="H20" s="10">
        <f t="shared" si="3"/>
        <v>0.89473684210526316</v>
      </c>
      <c r="I20" s="9">
        <f t="shared" si="1"/>
        <v>2</v>
      </c>
      <c r="J20" s="10">
        <f t="shared" si="2"/>
        <v>0.10526315789473684</v>
      </c>
      <c r="K20" s="9"/>
      <c r="L20" s="10">
        <f t="shared" si="0"/>
        <v>0</v>
      </c>
      <c r="M20" s="9">
        <v>62</v>
      </c>
      <c r="N20" s="15">
        <v>0.76</v>
      </c>
    </row>
    <row r="21" spans="1:14" s="11" customFormat="1" x14ac:dyDescent="0.25">
      <c r="A21" s="9" t="s">
        <v>54</v>
      </c>
      <c r="B21" s="9" t="s">
        <v>53</v>
      </c>
      <c r="C21" s="9" t="s">
        <v>51</v>
      </c>
      <c r="D21" s="9" t="s">
        <v>34</v>
      </c>
      <c r="E21" s="9">
        <v>19</v>
      </c>
      <c r="F21" s="9">
        <v>16</v>
      </c>
      <c r="G21" s="9"/>
      <c r="H21" s="10">
        <f t="shared" si="3"/>
        <v>0.84210526315789469</v>
      </c>
      <c r="I21" s="9">
        <f t="shared" si="1"/>
        <v>3</v>
      </c>
      <c r="J21" s="10">
        <f t="shared" si="2"/>
        <v>0.15789473684210525</v>
      </c>
      <c r="K21" s="9"/>
      <c r="L21" s="10">
        <f t="shared" si="0"/>
        <v>0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0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143</v>
      </c>
      <c r="F27" s="17">
        <f>SUM(F15:F26)</f>
        <v>131</v>
      </c>
      <c r="G27" s="17">
        <f>SUM(G15:G26)</f>
        <v>0</v>
      </c>
      <c r="H27" s="18">
        <f>SUM(F27:G27)/E27</f>
        <v>0.91608391608391604</v>
      </c>
      <c r="I27" s="17">
        <f t="shared" si="1"/>
        <v>12</v>
      </c>
      <c r="J27" s="18">
        <f t="shared" si="2"/>
        <v>8.3916083916083919E-2</v>
      </c>
      <c r="K27" s="17">
        <f>SUM(K15:K26)</f>
        <v>0</v>
      </c>
      <c r="L27" s="18">
        <f t="shared" si="0"/>
        <v>0</v>
      </c>
      <c r="M27" s="17">
        <f>AVERAGE(M15:M26)</f>
        <v>66.833333333333329</v>
      </c>
      <c r="N27" s="19">
        <f>AVERAGE(N15:N26)</f>
        <v>0.7400000000000001</v>
      </c>
    </row>
    <row r="29" spans="1:14" ht="120" customHeight="1" x14ac:dyDescent="0.2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5">
      <c r="A31" s="12"/>
    </row>
    <row r="32" spans="1:14" ht="13" x14ac:dyDescent="0.3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5">
      <c r="B33" s="32"/>
      <c r="C33" s="32"/>
      <c r="D33" s="32"/>
      <c r="G33" s="33"/>
      <c r="H33" s="33"/>
      <c r="I33" s="33"/>
      <c r="J33" s="33"/>
    </row>
    <row r="34" spans="1:10" hidden="1" x14ac:dyDescent="0.25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5"/>
    <row r="36" spans="1:10" ht="45" customHeight="1" x14ac:dyDescent="0.25">
      <c r="B36" s="27" t="str">
        <f>B10</f>
        <v>Avelino Dominguez Rodriguez</v>
      </c>
      <c r="C36" s="27"/>
      <c r="D36" s="27"/>
      <c r="E36" s="13"/>
      <c r="F36" s="13"/>
      <c r="G36" s="27" t="s">
        <v>33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36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24</v>
      </c>
      <c r="G14" s="9"/>
      <c r="H14" s="10">
        <v>0.92</v>
      </c>
      <c r="I14" s="9">
        <f t="shared" ref="I14:I30" si="0">(E14-SUM(F14:G14))-K14</f>
        <v>5</v>
      </c>
      <c r="J14" s="10">
        <v>0.08</v>
      </c>
      <c r="K14" s="9"/>
      <c r="L14" s="10">
        <f t="shared" ref="L14:L30" si="1">K14/E14</f>
        <v>0</v>
      </c>
      <c r="M14" s="9">
        <v>65</v>
      </c>
      <c r="N14" s="15">
        <v>0.55000000000000004</v>
      </c>
    </row>
    <row r="15" spans="1:14" s="11" customFormat="1" x14ac:dyDescent="0.25">
      <c r="A15" s="9" t="s">
        <v>42</v>
      </c>
      <c r="B15" s="9" t="s">
        <v>37</v>
      </c>
      <c r="C15" s="9" t="str">
        <f>'1'!C15</f>
        <v>206A</v>
      </c>
      <c r="D15" s="9" t="s">
        <v>34</v>
      </c>
      <c r="E15" s="9">
        <v>26</v>
      </c>
      <c r="F15" s="9">
        <v>23</v>
      </c>
      <c r="G15" s="9"/>
      <c r="H15" s="10">
        <v>0.88</v>
      </c>
      <c r="I15" s="9">
        <v>3</v>
      </c>
      <c r="J15" s="10">
        <v>0.12</v>
      </c>
      <c r="K15" s="9"/>
      <c r="L15" s="10"/>
      <c r="M15" s="9">
        <v>60</v>
      </c>
      <c r="N15" s="15">
        <v>0.56999999999999995</v>
      </c>
    </row>
    <row r="16" spans="1:14" s="11" customFormat="1" x14ac:dyDescent="0.25">
      <c r="A16" s="9" t="str">
        <f>'1'!A15</f>
        <v>Algebra Lineal</v>
      </c>
      <c r="B16" s="9" t="s">
        <v>36</v>
      </c>
      <c r="C16" s="9" t="str">
        <f>'1'!C15</f>
        <v>206A</v>
      </c>
      <c r="D16" s="9" t="str">
        <f>'1'!D15</f>
        <v>IAMB</v>
      </c>
      <c r="E16" s="9">
        <f>'1'!E15</f>
        <v>23</v>
      </c>
      <c r="F16" s="9">
        <v>21</v>
      </c>
      <c r="G16" s="9"/>
      <c r="H16" s="10">
        <v>0.91</v>
      </c>
      <c r="I16" s="9">
        <f t="shared" si="0"/>
        <v>2</v>
      </c>
      <c r="J16" s="10">
        <v>0.09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5">
      <c r="A17" s="9" t="s">
        <v>40</v>
      </c>
      <c r="B17" s="9" t="s">
        <v>36</v>
      </c>
      <c r="C17" s="9" t="str">
        <f>'1'!C16</f>
        <v>606A</v>
      </c>
      <c r="D17" s="9" t="s">
        <v>34</v>
      </c>
      <c r="E17" s="9">
        <v>27</v>
      </c>
      <c r="F17" s="9">
        <v>19</v>
      </c>
      <c r="G17" s="9"/>
      <c r="H17" s="10">
        <v>0.7</v>
      </c>
      <c r="I17" s="9">
        <v>8</v>
      </c>
      <c r="J17" s="10">
        <v>0.3</v>
      </c>
      <c r="K17" s="9"/>
      <c r="L17" s="10"/>
      <c r="M17" s="9">
        <v>62</v>
      </c>
      <c r="N17" s="15">
        <v>0.55000000000000004</v>
      </c>
    </row>
    <row r="18" spans="1:14" s="11" customFormat="1" x14ac:dyDescent="0.25">
      <c r="A18" s="9" t="s">
        <v>40</v>
      </c>
      <c r="B18" s="9" t="s">
        <v>37</v>
      </c>
      <c r="C18" s="9" t="str">
        <f>'1'!C16</f>
        <v>606A</v>
      </c>
      <c r="D18" s="9" t="str">
        <f>'1'!D16</f>
        <v>IAMB</v>
      </c>
      <c r="E18" s="9">
        <v>27</v>
      </c>
      <c r="F18" s="9">
        <v>17</v>
      </c>
      <c r="G18" s="9"/>
      <c r="H18" s="10">
        <v>0.63</v>
      </c>
      <c r="I18" s="9">
        <f t="shared" si="0"/>
        <v>10</v>
      </c>
      <c r="J18" s="10">
        <v>0.37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5">
      <c r="A19" s="9" t="s">
        <v>40</v>
      </c>
      <c r="B19" s="9" t="s">
        <v>36</v>
      </c>
      <c r="C19" s="9" t="s">
        <v>41</v>
      </c>
      <c r="D19" s="9" t="s">
        <v>34</v>
      </c>
      <c r="E19" s="9">
        <v>15</v>
      </c>
      <c r="F19" s="9">
        <v>9</v>
      </c>
      <c r="G19" s="9"/>
      <c r="H19" s="10">
        <v>0.6</v>
      </c>
      <c r="I19" s="9">
        <v>6</v>
      </c>
      <c r="J19" s="10">
        <v>0.4</v>
      </c>
      <c r="K19" s="9"/>
      <c r="L19" s="10"/>
      <c r="M19" s="9">
        <v>65</v>
      </c>
      <c r="N19" s="15">
        <v>0.68</v>
      </c>
    </row>
    <row r="20" spans="1:14" s="11" customFormat="1" x14ac:dyDescent="0.25">
      <c r="A20" s="9" t="s">
        <v>40</v>
      </c>
      <c r="B20" s="9" t="s">
        <v>37</v>
      </c>
      <c r="C20" s="9" t="s">
        <v>41</v>
      </c>
      <c r="D20" s="9" t="str">
        <f>'1'!D17</f>
        <v>IAMB</v>
      </c>
      <c r="E20" s="9">
        <v>15</v>
      </c>
      <c r="F20" s="9">
        <v>10</v>
      </c>
      <c r="G20" s="9"/>
      <c r="H20" s="10">
        <v>0.67</v>
      </c>
      <c r="I20" s="9">
        <v>5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5">
      <c r="A21" s="9" t="str">
        <f>'1'!A19</f>
        <v>Componentes de equipo industrial</v>
      </c>
      <c r="B21" s="9"/>
      <c r="C21" s="9" t="str">
        <f>'1'!C19</f>
        <v>606B</v>
      </c>
      <c r="D21" s="9" t="str">
        <f>'1'!D19</f>
        <v>IAMB</v>
      </c>
      <c r="E21" s="9">
        <f>'1'!E19</f>
        <v>19</v>
      </c>
      <c r="F21" s="9"/>
      <c r="G21" s="9"/>
      <c r="H21" s="10">
        <f t="shared" ref="H21:H29" si="2">F21/E21</f>
        <v>0</v>
      </c>
      <c r="I21" s="9">
        <f t="shared" si="0"/>
        <v>19</v>
      </c>
      <c r="J21" s="10">
        <f t="shared" ref="J21:J30" si="3">I21/E21</f>
        <v>1</v>
      </c>
      <c r="K21" s="9"/>
      <c r="L21" s="10">
        <f t="shared" si="1"/>
        <v>0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 t="s">
        <v>39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181</v>
      </c>
      <c r="F30" s="17">
        <f>SUM(F14:F29)</f>
        <v>123</v>
      </c>
      <c r="G30" s="17">
        <f>SUM(G14:G29)</f>
        <v>0</v>
      </c>
      <c r="H30" s="18">
        <f>SUM(F30:G30)/E30</f>
        <v>0.6795580110497238</v>
      </c>
      <c r="I30" s="17">
        <f t="shared" si="0"/>
        <v>58</v>
      </c>
      <c r="J30" s="18">
        <f t="shared" si="3"/>
        <v>0.32044198895027626</v>
      </c>
      <c r="K30" s="17">
        <f>SUM(K14:K29)</f>
        <v>0</v>
      </c>
      <c r="L30" s="18">
        <f t="shared" si="1"/>
        <v>0</v>
      </c>
      <c r="M30" s="17">
        <f>AVERAGE(M14:M29)</f>
        <v>63.142857142857146</v>
      </c>
      <c r="N30" s="19">
        <f>AVERAGE(N14:N29)</f>
        <v>0.63714285714285712</v>
      </c>
    </row>
    <row r="32" spans="1:14" ht="120" customHeight="1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5">
      <c r="A34" s="12"/>
    </row>
    <row r="35" spans="1:10" ht="13" x14ac:dyDescent="0.3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5">
      <c r="B36" s="32"/>
      <c r="C36" s="32"/>
      <c r="D36" s="32"/>
      <c r="G36" s="33"/>
      <c r="H36" s="33"/>
      <c r="I36" s="33"/>
      <c r="J36" s="33"/>
    </row>
    <row r="37" spans="1:10" hidden="1" x14ac:dyDescent="0.25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5"/>
    <row r="39" spans="1:10" ht="45" customHeight="1" x14ac:dyDescent="0.25">
      <c r="B39" s="27" t="str">
        <f>B10</f>
        <v>Avelino Dominguez Rodriguez</v>
      </c>
      <c r="C39" s="27"/>
      <c r="D39" s="27"/>
      <c r="E39" s="13"/>
      <c r="F39" s="13"/>
      <c r="G39" s="27" t="s">
        <v>33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38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20</v>
      </c>
      <c r="G14" s="9">
        <v>4</v>
      </c>
      <c r="H14" s="10">
        <v>0.92</v>
      </c>
      <c r="I14" s="9">
        <f t="shared" ref="I14:I28" si="0">(E14-SUM(F14:G14))-K14</f>
        <v>5</v>
      </c>
      <c r="J14" s="10">
        <v>0.08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5">
      <c r="A15" s="9" t="str">
        <f>'1'!A15</f>
        <v>Algebra Lineal</v>
      </c>
      <c r="B15" s="9" t="s">
        <v>38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12</v>
      </c>
      <c r="G15" s="9">
        <v>11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5">
      <c r="A16" s="9" t="str">
        <f>'1'!A16</f>
        <v>Componentes de equipo industrial</v>
      </c>
      <c r="B16" s="9" t="s">
        <v>38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10</v>
      </c>
      <c r="G16" s="9">
        <v>14</v>
      </c>
      <c r="H16" s="10">
        <v>0.89</v>
      </c>
      <c r="I16" s="9">
        <f t="shared" si="0"/>
        <v>-3</v>
      </c>
      <c r="J16" s="10">
        <v>0.11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5">
      <c r="A17" s="9" t="str">
        <f>'1'!A17</f>
        <v>Componentes de equipo industrial</v>
      </c>
      <c r="B17" s="9" t="s">
        <v>38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8</v>
      </c>
      <c r="G17" s="9">
        <v>5</v>
      </c>
      <c r="H17" s="10">
        <v>0.87</v>
      </c>
      <c r="I17" s="9">
        <f t="shared" si="0"/>
        <v>8</v>
      </c>
      <c r="J17" s="10">
        <f t="shared" ref="J17:J28" si="2">I17/E17</f>
        <v>0.38095238095238093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tr">
        <f>'1'!A19</f>
        <v>Componentes de equipo industrial</v>
      </c>
      <c r="B19" s="9"/>
      <c r="C19" s="9" t="str">
        <f>'1'!C19</f>
        <v>606B</v>
      </c>
      <c r="D19" s="9" t="str">
        <f>'1'!D19</f>
        <v>IAMB</v>
      </c>
      <c r="E19" s="9">
        <f>'1'!E19</f>
        <v>19</v>
      </c>
      <c r="F19" s="9"/>
      <c r="G19" s="9"/>
      <c r="H19" s="10">
        <f t="shared" ref="H19:H27" si="3">F19/E19</f>
        <v>0</v>
      </c>
      <c r="I19" s="9">
        <f t="shared" si="0"/>
        <v>19</v>
      </c>
      <c r="J19" s="10">
        <f t="shared" si="2"/>
        <v>1</v>
      </c>
      <c r="K19" s="9"/>
      <c r="L19" s="10">
        <f t="shared" si="1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50</v>
      </c>
      <c r="G28" s="17">
        <f>SUM(G14:G27)</f>
        <v>34</v>
      </c>
      <c r="H28" s="18">
        <f>SUM(F28:G28)/E28</f>
        <v>0.74336283185840712</v>
      </c>
      <c r="I28" s="17">
        <f t="shared" si="0"/>
        <v>29</v>
      </c>
      <c r="J28" s="18">
        <f t="shared" si="2"/>
        <v>0.25663716814159293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2025-05-18T00:54:13Z</dcterms:modified>
  <cp:category/>
  <cp:contentStatus/>
</cp:coreProperties>
</file>