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38767EAD-CEE7-4724-A286-D310A7F9FDB0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4" l="1"/>
  <c r="I14" i="24"/>
  <c r="I15" i="24"/>
  <c r="L18" i="23"/>
  <c r="I18" i="23"/>
  <c r="L17" i="23"/>
  <c r="I17" i="23"/>
  <c r="L16" i="23"/>
  <c r="I16" i="23"/>
  <c r="L15" i="23"/>
  <c r="I15" i="23"/>
  <c r="L14" i="23"/>
  <c r="I14" i="23"/>
  <c r="E19" i="24"/>
  <c r="I19" i="24" s="1"/>
  <c r="E18" i="24"/>
  <c r="I18" i="24" s="1"/>
  <c r="I17" i="24"/>
  <c r="E18" i="23"/>
  <c r="E17" i="23"/>
  <c r="E16" i="23"/>
  <c r="C19" i="24"/>
  <c r="A19" i="24"/>
  <c r="C18" i="24"/>
  <c r="A18" i="24"/>
  <c r="C17" i="24"/>
  <c r="A17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2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6" i="24"/>
  <c r="M26" i="24"/>
  <c r="K26" i="24"/>
  <c r="G26" i="24"/>
  <c r="F26" i="24"/>
  <c r="D19" i="24"/>
  <c r="D17" i="24"/>
  <c r="D15" i="24"/>
  <c r="D14" i="24"/>
  <c r="B10" i="24"/>
  <c r="B35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6" i="24"/>
  <c r="E28" i="23"/>
  <c r="E28" i="22"/>
  <c r="I28" i="10"/>
  <c r="L28" i="10"/>
  <c r="I28" i="25" l="1"/>
  <c r="J28" i="25" s="1"/>
  <c r="L28" i="25"/>
  <c r="H28" i="25"/>
  <c r="I26" i="24"/>
  <c r="L26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<sst xmlns="http://schemas.openxmlformats.org/spreadsheetml/2006/main" count="236" uniqueCount="58">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</sst>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31</xdr:row>
      <xdr:rowOff>156882</xdr:rowOff>
    </xdr:from>
    <xdr:to>
      <xdr:col>3</xdr:col>
      <xdr:colOff>712208</xdr:colOff>
      <xdr:row>31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54</v>
      </c>
      <c r="M8" s="34"/>
      <c r="N8" s="34"/>
    </row>
    <row r="10" spans="1:16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8" t="s">
        <v>52</v>
      </c>
      <c r="B14" s="9" t="s">
        <v>36</v>
      </c>
      <c r="C14" s="9" t="s">
        <v>49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32</v>
      </c>
      <c r="B15" s="9" t="s">
        <v>36</v>
      </c>
      <c r="C15" s="9" t="s">
        <v>43</v>
      </c>
      <c r="D15" s="9" t="s">
        <v>33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53</v>
      </c>
      <c r="B16" s="9" t="s">
        <v>36</v>
      </c>
      <c r="C16" s="9" t="s">
        <v>50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15</v>
      </c>
      <c r="F18" s="9">
        <v>7</v>
      </c>
      <c r="G18" s="9" t="s">
        <v>38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 t="s">
        <v>21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21</v>
      </c>
      <c r="C15" s="9" t="s">
        <v>43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51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51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0" zoomScaleNormal="90" zoomScaleSheetLayoutView="100" workbookViewId="0">
      <selection activeCell="F15" sqref="F15: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 t="s">
        <v>51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56.61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51</v>
      </c>
      <c r="C15" s="9" t="s">
        <v>43</v>
      </c>
      <c r="D15" s="9" t="str">
        <f>'1'!D15</f>
        <v>IIND</v>
      </c>
      <c r="E15" s="9">
        <v>17</v>
      </c>
      <c r="F15" s="9">
        <v>7</v>
      </c>
      <c r="G15" s="9"/>
      <c r="H15" s="10"/>
      <c r="I15" s="9">
        <f>(E15-SUM(F15:G15))-K15</f>
        <v>10</v>
      </c>
      <c r="J15" s="10"/>
      <c r="K15" s="9">
        <v>0</v>
      </c>
      <c r="L15" s="10">
        <f>K15/E15</f>
        <v>0</v>
      </c>
      <c r="M15" s="9">
        <v>31.76</v>
      </c>
      <c r="N15" s="15">
        <v>0.41</v>
      </c>
    </row>
    <row r="16" spans="1:14" s="11" customFormat="1" ht="25.5" x14ac:dyDescent="0.2">
      <c r="A16" s="9" t="str">
        <f>'1'!A16</f>
        <v>TOPICOS DE MANUFACTURA AVANZADA</v>
      </c>
      <c r="B16" s="9" t="s">
        <v>55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55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55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>K28/E28</f>
        <v>0</v>
      </c>
      <c r="M28" s="17">
        <f>AVERAGE(M14:M27)</f>
        <v>44.185000000000002</v>
      </c>
      <c r="N28" s="19">
        <f>AVERAGE(N14:N27)</f>
        <v>0.60950000000000004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38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A10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 t="s">
        <v>56</v>
      </c>
      <c r="C14" s="9" t="s">
        <v>49</v>
      </c>
      <c r="D14" s="9" t="str">
        <f>'1'!D14</f>
        <v>IIND</v>
      </c>
      <c r="E14" s="9">
        <v>21</v>
      </c>
      <c r="F14" s="9">
        <v>14</v>
      </c>
      <c r="G14" s="9"/>
      <c r="H14" s="10"/>
      <c r="I14" s="9">
        <f>(E14-SUM(F14:G14))-K14</f>
        <v>7</v>
      </c>
      <c r="J14" s="10"/>
      <c r="K14" s="9">
        <v>0</v>
      </c>
      <c r="L14" s="10">
        <v>0</v>
      </c>
      <c r="M14" s="9">
        <v>51.76</v>
      </c>
      <c r="N14" s="15">
        <v>0.67</v>
      </c>
    </row>
    <row r="15" spans="1:14" s="11" customFormat="1" ht="25.5" x14ac:dyDescent="0.2">
      <c r="A15" s="11" t="s">
        <v>32</v>
      </c>
      <c r="B15" s="9" t="s">
        <v>56</v>
      </c>
      <c r="C15" s="9" t="s">
        <v>43</v>
      </c>
      <c r="D15" s="9" t="str">
        <f>'1'!D15</f>
        <v>IIND</v>
      </c>
      <c r="E15" s="9">
        <v>17</v>
      </c>
      <c r="F15" s="9">
        <v>6</v>
      </c>
      <c r="G15" s="9"/>
      <c r="H15" s="10"/>
      <c r="I15" s="9">
        <f>(E15-SUM(F15:G15))-K15</f>
        <v>11</v>
      </c>
      <c r="J15" s="10"/>
      <c r="K15" s="9">
        <v>0</v>
      </c>
      <c r="L15" s="10">
        <v>0</v>
      </c>
      <c r="M15" s="9">
        <v>25.88</v>
      </c>
      <c r="N15" s="15">
        <v>0.35199999999999998</v>
      </c>
    </row>
    <row r="16" spans="1:14" s="11" customFormat="1" ht="25.5" x14ac:dyDescent="0.2">
      <c r="A16" s="11" t="s">
        <v>32</v>
      </c>
      <c r="B16" s="9" t="s">
        <v>57</v>
      </c>
      <c r="C16" s="9" t="s">
        <v>43</v>
      </c>
      <c r="D16" s="9" t="s">
        <v>33</v>
      </c>
      <c r="E16" s="9">
        <v>17</v>
      </c>
      <c r="F16" s="9">
        <v>10</v>
      </c>
      <c r="G16" s="9"/>
      <c r="H16" s="10"/>
      <c r="I16" s="9">
        <f>(E16-SUM(F16:G16))-K16</f>
        <v>7</v>
      </c>
      <c r="J16" s="10"/>
      <c r="K16" s="9">
        <v>0</v>
      </c>
      <c r="L16" s="10">
        <v>0</v>
      </c>
      <c r="M16" s="9">
        <v>42.76</v>
      </c>
      <c r="N16" s="15">
        <v>0.59</v>
      </c>
    </row>
    <row r="17" spans="1:14" s="11" customFormat="1" ht="25.5" x14ac:dyDescent="0.2">
      <c r="A17" s="9" t="str">
        <f>'1'!A16</f>
        <v>TOPICOS DE MANUFACTURA AVANZADA</v>
      </c>
      <c r="B17" s="9" t="s">
        <v>51</v>
      </c>
      <c r="C17" s="9" t="str">
        <f>'1'!C16</f>
        <v>601-B</v>
      </c>
      <c r="D17" s="9" t="str">
        <f>'1'!D16</f>
        <v>IIND</v>
      </c>
      <c r="E17" s="9">
        <v>7</v>
      </c>
      <c r="F17" s="9">
        <v>5</v>
      </c>
      <c r="G17" s="9"/>
      <c r="H17" s="10"/>
      <c r="I17" s="9">
        <f t="shared" ref="I17:I19" si="0">(E17-SUM(F17:G17))-K17</f>
        <v>2</v>
      </c>
      <c r="J17" s="10"/>
      <c r="K17" s="9">
        <v>0</v>
      </c>
      <c r="L17" s="10">
        <v>0</v>
      </c>
      <c r="M17" s="9">
        <v>50</v>
      </c>
      <c r="N17" s="15">
        <v>0.71</v>
      </c>
    </row>
    <row r="18" spans="1:14" s="11" customFormat="1" ht="25.5" x14ac:dyDescent="0.2">
      <c r="A18" s="9" t="str">
        <f>'1'!A17</f>
        <v>SIMULACION</v>
      </c>
      <c r="B18" s="9" t="s">
        <v>56</v>
      </c>
      <c r="C18" s="9" t="str">
        <f>'1'!C17</f>
        <v>404-A</v>
      </c>
      <c r="D18" s="9" t="s">
        <v>34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>
        <v>0</v>
      </c>
      <c r="L18" s="10">
        <v>0</v>
      </c>
      <c r="M18" s="21">
        <v>30.4</v>
      </c>
      <c r="N18" s="15">
        <v>0.4</v>
      </c>
    </row>
    <row r="19" spans="1:14" s="11" customFormat="1" ht="25.5" x14ac:dyDescent="0.2">
      <c r="A19" s="9" t="str">
        <f>'1'!A18</f>
        <v>SIMULACION</v>
      </c>
      <c r="B19" s="9" t="s">
        <v>56</v>
      </c>
      <c r="C19" s="9" t="str">
        <f>'1'!C18</f>
        <v>404-B</v>
      </c>
      <c r="D19" s="9" t="str">
        <f>'1'!D18</f>
        <v>ISC</v>
      </c>
      <c r="E19" s="9">
        <f>'1'!E18</f>
        <v>15</v>
      </c>
      <c r="F19" s="9">
        <v>6</v>
      </c>
      <c r="G19" s="9"/>
      <c r="H19" s="10"/>
      <c r="I19" s="9">
        <f t="shared" si="0"/>
        <v>9</v>
      </c>
      <c r="J19" s="10"/>
      <c r="K19" s="9">
        <v>0</v>
      </c>
      <c r="L19" s="10">
        <v>0</v>
      </c>
      <c r="M19" s="9">
        <v>28</v>
      </c>
      <c r="N19" s="15">
        <v>0.4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'1'!A24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102</v>
      </c>
      <c r="F26" s="17">
        <f>SUM(F14:F25)</f>
        <v>51</v>
      </c>
      <c r="G26" s="17">
        <f>SUM(G14:G25)</f>
        <v>0</v>
      </c>
      <c r="H26" s="18"/>
      <c r="I26" s="17">
        <f>(E26-SUM(F26:G26))-K26</f>
        <v>51</v>
      </c>
      <c r="J26" s="18"/>
      <c r="K26" s="17">
        <f>SUM(K14:K25)</f>
        <v>0</v>
      </c>
      <c r="L26" s="18">
        <f>K26/E26</f>
        <v>0</v>
      </c>
      <c r="M26" s="17">
        <f>AVERAGE(M14:M25)</f>
        <v>38.133333333333333</v>
      </c>
      <c r="N26" s="19">
        <f>AVERAGE(N14:N25)</f>
        <v>0.52033333333333331</v>
      </c>
    </row>
    <row r="28" spans="1:14" ht="120" customHeight="1" x14ac:dyDescent="0.2">
      <c r="A28" s="30" t="s">
        <v>26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0" spans="1:14" x14ac:dyDescent="0.2">
      <c r="A30" s="12"/>
    </row>
    <row r="31" spans="1:14" x14ac:dyDescent="0.2">
      <c r="B31" s="37" t="s">
        <v>27</v>
      </c>
      <c r="C31" s="37"/>
      <c r="D31" s="37"/>
      <c r="G31" s="22" t="s">
        <v>28</v>
      </c>
      <c r="H31" s="22"/>
      <c r="I31" s="22"/>
      <c r="J31" s="22"/>
    </row>
    <row r="32" spans="1:14" ht="62.25" customHeight="1" x14ac:dyDescent="0.2">
      <c r="B32" s="38"/>
      <c r="C32" s="38"/>
      <c r="D32" s="38"/>
      <c r="G32" s="34"/>
      <c r="H32" s="34"/>
      <c r="I32" s="34"/>
      <c r="J32" s="34"/>
    </row>
    <row r="33" spans="1:10" hidden="1" x14ac:dyDescent="0.2">
      <c r="A33" s="39" t="e">
        <v>#REF!</v>
      </c>
      <c r="B33" s="39"/>
      <c r="C33" s="6"/>
      <c r="E33" s="39"/>
      <c r="F33" s="39"/>
      <c r="G33" s="39"/>
      <c r="H33" s="39"/>
    </row>
    <row r="34" spans="1:10" hidden="1" x14ac:dyDescent="0.2"/>
    <row r="35" spans="1:10" ht="45" customHeight="1" x14ac:dyDescent="0.2">
      <c r="B35" s="40" t="str">
        <f>B10</f>
        <v>BERNABE CONTRERAS CONTRERAS</v>
      </c>
      <c r="C35" s="40"/>
      <c r="D35" s="40"/>
      <c r="E35" s="13"/>
      <c r="F35" s="13"/>
      <c r="G35" s="40" t="s">
        <v>42</v>
      </c>
      <c r="H35" s="40"/>
      <c r="I35" s="40"/>
      <c r="J35" s="40"/>
    </row>
  </sheetData>
  <mergeCells count="31">
    <mergeCell ref="A33:B33"/>
    <mergeCell ref="E33:H33"/>
    <mergeCell ref="B35:D35"/>
    <mergeCell ref="G35:J35"/>
    <mergeCell ref="M12:M13"/>
    <mergeCell ref="N12:N13"/>
    <mergeCell ref="A28:N28"/>
    <mergeCell ref="B32:D32"/>
    <mergeCell ref="G32:J32"/>
    <mergeCell ref="B31:D31"/>
    <mergeCell ref="G31:J31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2025-06-11T15:36:33Z</dcterms:modified>
  <cp:category/>
  <cp:contentStatus/>
</cp:coreProperties>
</file>