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FE2BC931-7BD9-4842-8428-D54A49B8AC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COLOGIA " sheetId="9" r:id="rId1"/>
    <sheet name="CONTAMINACION ATMOSFERICA " sheetId="5" r:id="rId2"/>
    <sheet name="EVALUACION DE IMPACTO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  <c r="B34" i="5"/>
  <c r="B35" i="5"/>
  <c r="J38" i="5"/>
  <c r="J37" i="5"/>
  <c r="J36" i="5"/>
  <c r="O26" i="5"/>
  <c r="O20" i="5"/>
  <c r="O9" i="5"/>
  <c r="K38" i="5"/>
  <c r="L38" i="5"/>
  <c r="M38" i="5"/>
  <c r="N38" i="5"/>
  <c r="B10" i="5"/>
  <c r="N8" i="8"/>
  <c r="I33" i="8"/>
  <c r="I31" i="8"/>
  <c r="M31" i="9"/>
  <c r="L31" i="9"/>
  <c r="K31" i="9"/>
  <c r="J31" i="9"/>
  <c r="I31" i="9"/>
  <c r="M30" i="9"/>
  <c r="L30" i="9"/>
  <c r="K30" i="9"/>
  <c r="J30" i="9"/>
  <c r="J33" i="9" s="1"/>
  <c r="I30" i="9"/>
  <c r="M29" i="9"/>
  <c r="L29" i="9"/>
  <c r="K29" i="9"/>
  <c r="K32" i="9" s="1"/>
  <c r="J29" i="9"/>
  <c r="J32" i="9" s="1"/>
  <c r="I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N8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M33" i="8"/>
  <c r="L33" i="8"/>
  <c r="K33" i="8"/>
  <c r="J33" i="8"/>
  <c r="M32" i="8"/>
  <c r="L32" i="8"/>
  <c r="K32" i="8"/>
  <c r="J32" i="8"/>
  <c r="I32" i="8"/>
  <c r="M31" i="8"/>
  <c r="L31" i="8"/>
  <c r="L34" i="8" s="1"/>
  <c r="K31" i="8"/>
  <c r="J31" i="8"/>
  <c r="A9" i="8"/>
  <c r="I32" i="9" l="1"/>
  <c r="M32" i="9"/>
  <c r="L32" i="9"/>
  <c r="L33" i="9"/>
  <c r="N31" i="9"/>
  <c r="I33" i="9"/>
  <c r="M33" i="9"/>
  <c r="K33" i="9"/>
  <c r="N30" i="9"/>
  <c r="N33" i="9" s="1"/>
  <c r="N29" i="9"/>
  <c r="N32" i="9" s="1"/>
  <c r="I34" i="8"/>
  <c r="M34" i="8"/>
  <c r="N33" i="8"/>
  <c r="J34" i="8"/>
  <c r="K34" i="8"/>
  <c r="J35" i="8"/>
  <c r="N32" i="8"/>
  <c r="N35" i="8" s="1"/>
  <c r="K35" i="8"/>
  <c r="I35" i="8"/>
  <c r="M35" i="8"/>
  <c r="L35" i="8"/>
  <c r="N31" i="8"/>
  <c r="N34" i="8" l="1"/>
  <c r="K37" i="5"/>
  <c r="L37" i="5"/>
  <c r="M37" i="5"/>
  <c r="N37" i="5"/>
  <c r="K36" i="5"/>
  <c r="L36" i="5"/>
  <c r="L39" i="5" s="1"/>
  <c r="M36" i="5"/>
  <c r="N36" i="5"/>
  <c r="O10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19" i="5"/>
  <c r="O18" i="5"/>
  <c r="O17" i="5"/>
  <c r="O16" i="5"/>
  <c r="O15" i="5"/>
  <c r="O14" i="5"/>
  <c r="O13" i="5"/>
  <c r="O12" i="5"/>
  <c r="O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O38" i="5" l="1"/>
  <c r="O37" i="5"/>
  <c r="O36" i="5"/>
  <c r="M39" i="5"/>
  <c r="M40" i="5"/>
  <c r="L40" i="5"/>
  <c r="J39" i="5"/>
  <c r="N39" i="5"/>
  <c r="K40" i="5"/>
  <c r="K39" i="5"/>
  <c r="J40" i="5"/>
  <c r="N40" i="5"/>
  <c r="O39" i="5" l="1"/>
  <c r="O40" i="5"/>
</calcChain>
</file>

<file path=xl/sharedStrings.xml><?xml version="1.0" encoding="utf-8"?>
<sst xmlns="http://schemas.openxmlformats.org/spreadsheetml/2006/main" count="215" uniqueCount="166">
  <si>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</si>
  <si>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</si>
  <si>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</si>
  <si>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</si>
  <si>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</si>
  <si>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</si>
  <si>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</si>
  <si>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</si>
  <si>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</si>
  <si>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</si>
  <si>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</si>
  <si>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</si>
  <si>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</si>
  <si>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</si>
  <si>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</si>
  <si>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</si>
  <si>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</si>
  <si>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</si>
  <si>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</si>
  <si>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</si>
  <si>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</si>
  <si>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</si>
  <si>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JOSE DEL CARMEN LARA MARQUEZ </t>
  </si>
  <si>
    <t>231U0065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</si>
  <si>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</si>
  <si>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</si>
  <si>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</si>
  <si>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</si>
  <si>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</si>
  <si>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</si>
  <si>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</si>
  <si>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</si>
  <si>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</si>
  <si>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</si>
  <si>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</si>
  <si>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</si>
  <si>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</si>
  <si>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</si>
  <si>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</si>
  <si>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</si>
  <si>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</si>
  <si>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</si>
  <si>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</si>
  <si>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</si>
  <si>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</si>
  <si>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</si>
  <si>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</si>
  <si>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</si>
  <si>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</si>
  <si>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</si>
  <si>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</si>
  <si>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</si>
  <si>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</si>
  <si>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</si>
  <si>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</si>
  <si>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</si>
  <si>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</si>
  <si>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</si>
  <si>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</si>
  <si>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</si>
  <si>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</si>
  <si>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</si>
  <si>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</si>
  <si>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</si>
  <si>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</si>
  <si>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</si>
  <si>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</si>
  <si>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</si>
  <si>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</si>
  <si>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</si>
  <si>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</si>
  <si>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REYES CAIXBA ALESSANDRO </t>
  </si>
  <si>
    <t>221U0843</t>
  </si>
  <si>
    <t xml:space="preserve">ALFONSO MOLINA CLAUDIA MARIA </t>
  </si>
  <si>
    <t>221U0348</t>
  </si>
  <si>
    <t>ALVARADO CUAZOZON WILLIAMS</t>
  </si>
  <si>
    <t>221U0356</t>
  </si>
  <si>
    <t>CATEMAXCA QUINTO FATIMA LEILANY</t>
  </si>
  <si>
    <t>221U0358</t>
  </si>
  <si>
    <t xml:space="preserve">CHAPARRO RAMOS DANAEH </t>
  </si>
  <si>
    <t>221U0364</t>
  </si>
  <si>
    <t xml:space="preserve">COCUYO ABRAJAN PEDRO YAHIR </t>
  </si>
  <si>
    <t>221U0367</t>
  </si>
  <si>
    <t xml:space="preserve">DURAN VILLEGAS ARNULFO </t>
  </si>
  <si>
    <t>221U0373</t>
  </si>
  <si>
    <t xml:space="preserve">GONZALEZ CRUZ MARIA DE JESUS </t>
  </si>
  <si>
    <t>221U0374</t>
  </si>
  <si>
    <t xml:space="preserve">GRACIA MARTINEZ AMERICA ABIGAIL </t>
  </si>
  <si>
    <t>221U0378</t>
  </si>
  <si>
    <t xml:space="preserve">LOPEZ CERVANTES EVA ESTRELLA </t>
  </si>
  <si>
    <t>221U0381</t>
  </si>
  <si>
    <t xml:space="preserve">MANTILLA MANTILLA RAMSES </t>
  </si>
  <si>
    <t>221U0384</t>
  </si>
  <si>
    <t xml:space="preserve">MAZA JIMENEZ MICHEL ALEXIS </t>
  </si>
  <si>
    <t>221U0385</t>
  </si>
  <si>
    <t xml:space="preserve">MENDOZA ACULTECO ANA SARAHI </t>
  </si>
  <si>
    <t>221U0389</t>
  </si>
  <si>
    <t xml:space="preserve">NAVARRETE MONTAN SERGIO NAIN </t>
  </si>
  <si>
    <t>221U0391</t>
  </si>
  <si>
    <t xml:space="preserve">PEREZ MARQUEZ SUSSAN </t>
  </si>
  <si>
    <t xml:space="preserve">POLITO CINTA DANNA YAMILETH </t>
  </si>
  <si>
    <t>221U0395</t>
  </si>
  <si>
    <t xml:space="preserve">PRIETO HUERTA FESCO </t>
  </si>
  <si>
    <t>221U0396</t>
  </si>
  <si>
    <t xml:space="preserve">PUCHETA SANTOS CELESTE JOVANA </t>
  </si>
  <si>
    <t>221U0404</t>
  </si>
  <si>
    <t>TEMICH MARTINEZ MARISOL DE JESUS</t>
  </si>
  <si>
    <t xml:space="preserve">CANO LOPEZ ULISES </t>
  </si>
  <si>
    <t>191U0296</t>
  </si>
  <si>
    <t xml:space="preserve">GONZALEZ MARTINEZ ANDRES ALBERTO </t>
  </si>
  <si>
    <t>191U0303</t>
  </si>
  <si>
    <t>POISOT CATEMAXCA YERIC</t>
  </si>
  <si>
    <t>221U393</t>
  </si>
  <si>
    <t>231U0085</t>
  </si>
  <si>
    <t xml:space="preserve">CHIPOL TEMICH ALMA ZURIEL </t>
  </si>
  <si>
    <t xml:space="preserve">BAXIN SOSME ABRIL </t>
  </si>
  <si>
    <t xml:space="preserve">CAIXBA SINAI CAD MIEL </t>
  </si>
  <si>
    <t xml:space="preserve">CHAVEZ CADENA ESTRELLA </t>
  </si>
  <si>
    <t xml:space="preserve">CONTRETAS MELCHI CUAUHTEMOC </t>
  </si>
  <si>
    <t xml:space="preserve">CORTES ESTRADA ERNESTO </t>
  </si>
  <si>
    <t xml:space="preserve">CRUZ MARTINEZ KATHERINE </t>
  </si>
  <si>
    <t>FISCAL INDIRA EILEENE</t>
  </si>
  <si>
    <t xml:space="preserve">GARCIA ARTIGAS FRANCISCO JAVIER </t>
  </si>
  <si>
    <t xml:space="preserve">HERNANDEZ GOMEZ MARIANA </t>
  </si>
  <si>
    <t xml:space="preserve">HUERVO MALAGA JHOANA </t>
  </si>
  <si>
    <t xml:space="preserve">LUCHO RIOS ADIR ALEJANDRO </t>
  </si>
  <si>
    <t xml:space="preserve">MARTINEZ ROMERO YESSENIA WENDOLIN </t>
  </si>
  <si>
    <t xml:space="preserve">MORALES ESCOBAR JUAN CARLOS </t>
  </si>
  <si>
    <t xml:space="preserve">PAVA CATEMAXCA LUIS DONALDO </t>
  </si>
  <si>
    <t xml:space="preserve">PEREZ CAMPECHANO ANDREA </t>
  </si>
  <si>
    <t xml:space="preserve">SALINAS DOMINGUEZ FRIDA </t>
  </si>
  <si>
    <t xml:space="preserve">SANCHEZ PEREZ ATHZIRI DAMAR </t>
  </si>
  <si>
    <t>TOTO IXTEPAN FATIMA ALIZEE</t>
  </si>
  <si>
    <t xml:space="preserve">VILLASANA GOMEZ DARCY RENATA </t>
  </si>
  <si>
    <t xml:space="preserve">ZAMUDIO CORTES FRANCO </t>
  </si>
  <si>
    <t>241U0243</t>
  </si>
  <si>
    <t>241U0525</t>
  </si>
  <si>
    <t>241U0244</t>
  </si>
  <si>
    <t>241U0502</t>
  </si>
  <si>
    <t>241U0245</t>
  </si>
  <si>
    <t>241U0246</t>
  </si>
  <si>
    <t>241U047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</si>
  <si>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</si>
  <si>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</si>
  <si>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</si>
  <si>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</si>
  <si>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</si>
  <si>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</si>
  <si>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</si>
  <si>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</si>
  <si>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</si>
  <si>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</si>
  <si>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</si>
  <si>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231U0260</t>
  </si>
  <si>
    <t>251U0264</t>
  </si>
  <si>
    <t>251U0265</t>
  </si>
  <si>
    <t xml:space="preserve">ECOLOGIA </t>
  </si>
  <si>
    <t>206-A</t>
  </si>
  <si>
    <t xml:space="preserve">CONTAMINACION ATMOSFERICA </t>
  </si>
  <si>
    <t>406-A</t>
  </si>
  <si>
    <t>606-B</t>
  </si>
  <si>
    <t xml:space="preserve">EVALUACION DE IMPACTO AMBIENTAL </t>
  </si>
  <si>
    <t>MARTINEZ SANTOS GREYS</t>
  </si>
  <si>
    <t xml:space="preserve">PEDRO AARON ANDRADE AZAMAR </t>
  </si>
  <si>
    <t xml:space="preserve">RODRIGUEZ ORDINOLA ALICIA DEL ROSARIO 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</si>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</sst>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C191-28D1-4F95-9B8B-0F3B6F8CAF7E}">
  <dimension ref="A1:O37"/>
  <sheetViews>
    <sheetView view="pageBreakPreview" zoomScale="60" zoomScaleNormal="100" workbookViewId="0">
      <selection activeCell="C5" sqref="C5:F5"/>
    </sheetView>
  </sheetViews>
  <sheetFormatPr baseColWidth="10" defaultRowHeight="15" x14ac:dyDescent="0.25"/>
  <cols>
    <col min="4" max="4" width="9.42578125" customWidth="1"/>
    <col min="5" max="5" width="1.85546875" customWidth="1"/>
    <col min="6" max="6" width="7.85546875" customWidth="1"/>
    <col min="7" max="7" width="3.7109375" customWidth="1"/>
    <col min="8" max="8" width="8.140625" customWidth="1"/>
  </cols>
  <sheetData>
    <row r="1" spans="1:15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B3" t="s">
        <v>0</v>
      </c>
      <c r="C3" s="27" t="s">
        <v>156</v>
      </c>
      <c r="D3" s="27"/>
      <c r="E3" s="27"/>
      <c r="F3" s="27"/>
      <c r="H3" t="s">
        <v>1</v>
      </c>
      <c r="I3" s="23" t="s">
        <v>157</v>
      </c>
      <c r="J3" s="23"/>
      <c r="L3" t="s">
        <v>2</v>
      </c>
      <c r="M3" s="28">
        <v>45721</v>
      </c>
      <c r="N3" s="28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3" t="s">
        <v>165</v>
      </c>
      <c r="D5" s="23"/>
      <c r="E5" s="23"/>
      <c r="F5" s="23"/>
      <c r="H5" s="16" t="s">
        <v>20</v>
      </c>
      <c r="I5" s="16"/>
      <c r="J5" s="24" t="s">
        <v>22</v>
      </c>
      <c r="K5" s="24"/>
      <c r="L5" s="24"/>
      <c r="M5" s="24"/>
      <c r="N5" s="24"/>
      <c r="O5" s="24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135</v>
      </c>
      <c r="C8" s="21" t="s">
        <v>115</v>
      </c>
      <c r="D8" s="21"/>
      <c r="E8" s="21"/>
      <c r="F8" s="21"/>
      <c r="G8" s="21"/>
      <c r="H8" s="21"/>
      <c r="I8" s="4">
        <v>80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16</v>
      </c>
    </row>
    <row r="9" spans="1:15" x14ac:dyDescent="0.25">
      <c r="A9" s="6">
        <f t="shared" ref="A9:A28" si="0">A8+1</f>
        <v>2</v>
      </c>
      <c r="B9" s="6" t="s">
        <v>136</v>
      </c>
      <c r="C9" s="21" t="s">
        <v>116</v>
      </c>
      <c r="D9" s="21"/>
      <c r="E9" s="21"/>
      <c r="F9" s="21"/>
      <c r="G9" s="21"/>
      <c r="H9" s="21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28" si="1">SUM(I9:M9)/5</f>
        <v>17.600000000000001</v>
      </c>
    </row>
    <row r="10" spans="1:15" x14ac:dyDescent="0.25">
      <c r="A10" s="6">
        <f t="shared" si="0"/>
        <v>3</v>
      </c>
      <c r="B10" s="6" t="s">
        <v>137</v>
      </c>
      <c r="C10" s="21" t="s">
        <v>117</v>
      </c>
      <c r="D10" s="21"/>
      <c r="E10" s="21"/>
      <c r="F10" s="21"/>
      <c r="G10" s="21"/>
      <c r="H10" s="21"/>
      <c r="I10" s="4">
        <v>80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16</v>
      </c>
    </row>
    <row r="11" spans="1:15" x14ac:dyDescent="0.25">
      <c r="A11" s="6">
        <f t="shared" si="0"/>
        <v>4</v>
      </c>
      <c r="B11" s="6" t="s">
        <v>138</v>
      </c>
      <c r="C11" s="21" t="s">
        <v>118</v>
      </c>
      <c r="D11" s="21"/>
      <c r="E11" s="21"/>
      <c r="F11" s="21"/>
      <c r="G11" s="21"/>
      <c r="H11" s="21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139</v>
      </c>
      <c r="C12" s="21" t="s">
        <v>119</v>
      </c>
      <c r="D12" s="21"/>
      <c r="E12" s="21"/>
      <c r="F12" s="21"/>
      <c r="G12" s="21"/>
      <c r="H12" s="21"/>
      <c r="I12" s="4">
        <v>80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16</v>
      </c>
    </row>
    <row r="13" spans="1:15" x14ac:dyDescent="0.25">
      <c r="A13" s="6">
        <f t="shared" si="0"/>
        <v>6</v>
      </c>
      <c r="B13" s="6" t="s">
        <v>140</v>
      </c>
      <c r="C13" s="21" t="s">
        <v>120</v>
      </c>
      <c r="D13" s="21"/>
      <c r="E13" s="21"/>
      <c r="F13" s="21"/>
      <c r="G13" s="21"/>
      <c r="H13" s="21"/>
      <c r="I13" s="4">
        <v>92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18.399999999999999</v>
      </c>
    </row>
    <row r="14" spans="1:15" x14ac:dyDescent="0.25">
      <c r="A14" s="6">
        <f t="shared" si="0"/>
        <v>7</v>
      </c>
      <c r="B14" s="6" t="s">
        <v>141</v>
      </c>
      <c r="C14" s="21" t="s">
        <v>121</v>
      </c>
      <c r="D14" s="21"/>
      <c r="E14" s="21"/>
      <c r="F14" s="21"/>
      <c r="G14" s="21"/>
      <c r="H14" s="21"/>
      <c r="I14" s="4">
        <v>78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15.6</v>
      </c>
    </row>
    <row r="15" spans="1:15" x14ac:dyDescent="0.25">
      <c r="A15" s="6">
        <f t="shared" si="0"/>
        <v>8</v>
      </c>
      <c r="B15" s="6" t="s">
        <v>142</v>
      </c>
      <c r="C15" s="21" t="s">
        <v>122</v>
      </c>
      <c r="D15" s="21"/>
      <c r="E15" s="21"/>
      <c r="F15" s="21"/>
      <c r="G15" s="21"/>
      <c r="H15" s="21"/>
      <c r="I15" s="4">
        <v>75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15</v>
      </c>
    </row>
    <row r="16" spans="1:15" x14ac:dyDescent="0.25">
      <c r="A16" s="6">
        <f t="shared" si="0"/>
        <v>9</v>
      </c>
      <c r="B16" s="6" t="s">
        <v>143</v>
      </c>
      <c r="C16" s="21" t="s">
        <v>123</v>
      </c>
      <c r="D16" s="21"/>
      <c r="E16" s="21"/>
      <c r="F16" s="21"/>
      <c r="G16" s="21"/>
      <c r="H16" s="21"/>
      <c r="I16" s="4">
        <v>80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16</v>
      </c>
    </row>
    <row r="17" spans="1:14" x14ac:dyDescent="0.25">
      <c r="A17" s="6">
        <f t="shared" si="0"/>
        <v>10</v>
      </c>
      <c r="B17" s="6" t="s">
        <v>144</v>
      </c>
      <c r="C17" s="21" t="s">
        <v>124</v>
      </c>
      <c r="D17" s="21"/>
      <c r="E17" s="21"/>
      <c r="F17" s="21"/>
      <c r="G17" s="21"/>
      <c r="H17" s="21"/>
      <c r="I17" s="4">
        <v>82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16.399999999999999</v>
      </c>
    </row>
    <row r="18" spans="1:14" x14ac:dyDescent="0.25">
      <c r="A18" s="6">
        <f t="shared" si="0"/>
        <v>11</v>
      </c>
      <c r="B18" s="6" t="s">
        <v>145</v>
      </c>
      <c r="C18" s="21" t="s">
        <v>125</v>
      </c>
      <c r="D18" s="21"/>
      <c r="E18" s="21"/>
      <c r="F18" s="21"/>
      <c r="G18" s="21"/>
      <c r="H18" s="21"/>
      <c r="I18" s="4">
        <v>70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14</v>
      </c>
    </row>
    <row r="19" spans="1:14" x14ac:dyDescent="0.25">
      <c r="A19" s="6">
        <f t="shared" si="0"/>
        <v>12</v>
      </c>
      <c r="B19" s="6" t="s">
        <v>146</v>
      </c>
      <c r="C19" s="21" t="s">
        <v>126</v>
      </c>
      <c r="D19" s="21"/>
      <c r="E19" s="21"/>
      <c r="F19" s="21"/>
      <c r="G19" s="21"/>
      <c r="H19" s="21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147</v>
      </c>
      <c r="C20" s="21" t="s">
        <v>127</v>
      </c>
      <c r="D20" s="21"/>
      <c r="E20" s="21"/>
      <c r="F20" s="21"/>
      <c r="G20" s="21"/>
      <c r="H20" s="21"/>
      <c r="I20" s="4">
        <v>80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16</v>
      </c>
    </row>
    <row r="21" spans="1:14" x14ac:dyDescent="0.25">
      <c r="A21" s="6">
        <f t="shared" si="0"/>
        <v>14</v>
      </c>
      <c r="B21" s="6" t="s">
        <v>148</v>
      </c>
      <c r="C21" s="21" t="s">
        <v>128</v>
      </c>
      <c r="D21" s="21"/>
      <c r="E21" s="21"/>
      <c r="F21" s="21"/>
      <c r="G21" s="21"/>
      <c r="H21" s="21"/>
      <c r="I21" s="4">
        <v>82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16.399999999999999</v>
      </c>
    </row>
    <row r="22" spans="1:14" x14ac:dyDescent="0.25">
      <c r="A22" s="6">
        <f t="shared" si="0"/>
        <v>15</v>
      </c>
      <c r="B22" s="6" t="s">
        <v>149</v>
      </c>
      <c r="C22" s="21" t="s">
        <v>129</v>
      </c>
      <c r="D22" s="21"/>
      <c r="E22" s="21"/>
      <c r="F22" s="21"/>
      <c r="G22" s="21"/>
      <c r="H22" s="21"/>
      <c r="I22" s="4">
        <v>80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16</v>
      </c>
    </row>
    <row r="23" spans="1:14" x14ac:dyDescent="0.25">
      <c r="A23" s="6">
        <f t="shared" si="0"/>
        <v>16</v>
      </c>
      <c r="B23" s="6" t="s">
        <v>150</v>
      </c>
      <c r="C23" s="21" t="s">
        <v>130</v>
      </c>
      <c r="D23" s="21"/>
      <c r="E23" s="21"/>
      <c r="F23" s="21"/>
      <c r="G23" s="21"/>
      <c r="H23" s="21"/>
      <c r="I23" s="4">
        <v>90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18</v>
      </c>
    </row>
    <row r="24" spans="1:14" x14ac:dyDescent="0.25">
      <c r="A24" s="6">
        <f t="shared" si="0"/>
        <v>17</v>
      </c>
      <c r="B24" s="6" t="s">
        <v>151</v>
      </c>
      <c r="C24" s="21" t="s">
        <v>131</v>
      </c>
      <c r="D24" s="21"/>
      <c r="E24" s="21"/>
      <c r="F24" s="21"/>
      <c r="G24" s="21"/>
      <c r="H24" s="21"/>
      <c r="I24" s="4">
        <v>80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16</v>
      </c>
    </row>
    <row r="25" spans="1:14" x14ac:dyDescent="0.25">
      <c r="A25" s="6">
        <f t="shared" si="0"/>
        <v>18</v>
      </c>
      <c r="B25" s="6" t="s">
        <v>152</v>
      </c>
      <c r="C25" s="21" t="s">
        <v>132</v>
      </c>
      <c r="D25" s="21"/>
      <c r="E25" s="21"/>
      <c r="F25" s="21"/>
      <c r="G25" s="21"/>
      <c r="H25" s="21"/>
      <c r="I25" s="4">
        <v>80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16</v>
      </c>
    </row>
    <row r="26" spans="1:14" x14ac:dyDescent="0.25">
      <c r="A26" s="6">
        <f t="shared" si="0"/>
        <v>19</v>
      </c>
      <c r="B26" s="6" t="s">
        <v>153</v>
      </c>
      <c r="C26" s="21" t="s">
        <v>68</v>
      </c>
      <c r="D26" s="21"/>
      <c r="E26" s="21"/>
      <c r="F26" s="21"/>
      <c r="G26" s="21"/>
      <c r="H26" s="21"/>
      <c r="I26" s="4">
        <v>78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15.6</v>
      </c>
    </row>
    <row r="27" spans="1:14" x14ac:dyDescent="0.25">
      <c r="A27" s="6">
        <f t="shared" si="0"/>
        <v>20</v>
      </c>
      <c r="B27" s="6" t="s">
        <v>154</v>
      </c>
      <c r="C27" s="21" t="s">
        <v>133</v>
      </c>
      <c r="D27" s="21"/>
      <c r="E27" s="21"/>
      <c r="F27" s="21"/>
      <c r="G27" s="21"/>
      <c r="H27" s="21"/>
      <c r="I27" s="4">
        <v>80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</v>
      </c>
    </row>
    <row r="28" spans="1:14" x14ac:dyDescent="0.25">
      <c r="A28" s="6">
        <f t="shared" si="0"/>
        <v>21</v>
      </c>
      <c r="B28" s="6" t="s">
        <v>155</v>
      </c>
      <c r="C28" s="21" t="s">
        <v>134</v>
      </c>
      <c r="D28" s="21"/>
      <c r="E28" s="21"/>
      <c r="F28" s="21"/>
      <c r="G28" s="21"/>
      <c r="H28" s="21"/>
      <c r="I28" s="4">
        <v>80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16</v>
      </c>
    </row>
    <row r="29" spans="1:14" x14ac:dyDescent="0.25">
      <c r="B29" s="16"/>
      <c r="C29" s="16"/>
      <c r="D29" s="1"/>
      <c r="G29" s="19" t="s">
        <v>17</v>
      </c>
      <c r="H29" s="19"/>
      <c r="I29" s="10">
        <f t="shared" ref="I29:N29" si="2">COUNTIF(I8:I28,"&gt;=70")</f>
        <v>21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</row>
    <row r="30" spans="1:14" x14ac:dyDescent="0.25">
      <c r="B30" s="16"/>
      <c r="C30" s="16"/>
      <c r="D30" s="7"/>
      <c r="G30" s="20" t="s">
        <v>18</v>
      </c>
      <c r="H30" s="20"/>
      <c r="I30" s="11">
        <f t="shared" ref="I30:N30" si="3">COUNTIF(I8:I28,"&lt;70")</f>
        <v>0</v>
      </c>
      <c r="J30" s="11">
        <f t="shared" si="3"/>
        <v>21</v>
      </c>
      <c r="K30" s="11">
        <f t="shared" si="3"/>
        <v>21</v>
      </c>
      <c r="L30" s="11">
        <f t="shared" si="3"/>
        <v>21</v>
      </c>
      <c r="M30" s="11">
        <f t="shared" si="3"/>
        <v>21</v>
      </c>
      <c r="N30" s="11">
        <f t="shared" si="3"/>
        <v>21</v>
      </c>
    </row>
    <row r="31" spans="1:14" x14ac:dyDescent="0.25">
      <c r="B31" s="16"/>
      <c r="C31" s="16"/>
      <c r="D31" s="16"/>
      <c r="G31" s="20" t="s">
        <v>19</v>
      </c>
      <c r="H31" s="20"/>
      <c r="I31" s="11">
        <f t="shared" ref="I31:N31" si="4">COUNT(I8:I28)</f>
        <v>21</v>
      </c>
      <c r="J31" s="11">
        <f t="shared" si="4"/>
        <v>21</v>
      </c>
      <c r="K31" s="11">
        <f t="shared" si="4"/>
        <v>21</v>
      </c>
      <c r="L31" s="11">
        <f t="shared" si="4"/>
        <v>21</v>
      </c>
      <c r="M31" s="11">
        <f t="shared" si="4"/>
        <v>21</v>
      </c>
      <c r="N31" s="11">
        <f t="shared" si="4"/>
        <v>21</v>
      </c>
    </row>
    <row r="32" spans="1:14" x14ac:dyDescent="0.25">
      <c r="B32" s="16"/>
      <c r="C32" s="16"/>
      <c r="D32" s="1"/>
      <c r="G32" s="17" t="s">
        <v>14</v>
      </c>
      <c r="H32" s="17"/>
      <c r="I32" s="12">
        <f>I29/I31</f>
        <v>1</v>
      </c>
      <c r="J32" s="13">
        <f t="shared" ref="J32:N32" si="5">J29/J31</f>
        <v>0</v>
      </c>
      <c r="K32" s="13">
        <f t="shared" si="5"/>
        <v>0</v>
      </c>
      <c r="L32" s="13">
        <f t="shared" si="5"/>
        <v>0</v>
      </c>
      <c r="M32" s="13">
        <f t="shared" si="5"/>
        <v>0</v>
      </c>
      <c r="N32" s="13">
        <f t="shared" si="5"/>
        <v>0</v>
      </c>
    </row>
    <row r="33" spans="2:15" x14ac:dyDescent="0.25">
      <c r="B33" s="16"/>
      <c r="C33" s="16"/>
      <c r="D33" s="1"/>
      <c r="G33" s="17" t="s">
        <v>15</v>
      </c>
      <c r="H33" s="17"/>
      <c r="I33" s="12">
        <f>I30/I31</f>
        <v>0</v>
      </c>
      <c r="J33" s="12">
        <f t="shared" ref="J33:N33" si="6">J30/J31</f>
        <v>1</v>
      </c>
      <c r="K33" s="13">
        <f t="shared" si="6"/>
        <v>1</v>
      </c>
      <c r="L33" s="13">
        <f t="shared" si="6"/>
        <v>1</v>
      </c>
      <c r="M33" s="13">
        <f t="shared" si="6"/>
        <v>1</v>
      </c>
      <c r="N33" s="13">
        <f t="shared" si="6"/>
        <v>1</v>
      </c>
    </row>
    <row r="34" spans="2:15" x14ac:dyDescent="0.25">
      <c r="B34" s="16"/>
      <c r="C34" s="16"/>
      <c r="D34" s="7"/>
    </row>
    <row r="35" spans="2:15" x14ac:dyDescent="0.25">
      <c r="B35" s="1"/>
      <c r="C35" s="1"/>
      <c r="D35" s="7"/>
    </row>
    <row r="36" spans="2:15" x14ac:dyDescent="0.25">
      <c r="I36" s="18"/>
      <c r="J36" s="18"/>
      <c r="K36" s="18"/>
      <c r="L36" s="18"/>
      <c r="M36" s="18"/>
      <c r="N36" s="18"/>
      <c r="O36" s="18"/>
    </row>
    <row r="37" spans="2:15" x14ac:dyDescent="0.25">
      <c r="I37" s="15" t="s">
        <v>16</v>
      </c>
      <c r="J37" s="15"/>
      <c r="K37" s="15"/>
      <c r="L37" s="15"/>
      <c r="M37" s="15"/>
      <c r="N37" s="15"/>
      <c r="O37" s="15"/>
    </row>
  </sheetData>
  <mergeCells count="43">
    <mergeCell ref="C5:F5"/>
    <mergeCell ref="H5:I5"/>
    <mergeCell ref="J5:O5"/>
    <mergeCell ref="A1:O1"/>
    <mergeCell ref="B2:O2"/>
    <mergeCell ref="C3:F3"/>
    <mergeCell ref="I3:J3"/>
    <mergeCell ref="M3:N3"/>
    <mergeCell ref="C18:H18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24:H24"/>
    <mergeCell ref="B29:C29"/>
    <mergeCell ref="G29:H29"/>
    <mergeCell ref="B30:C30"/>
    <mergeCell ref="G30:H30"/>
    <mergeCell ref="B31:D31"/>
    <mergeCell ref="G31:H31"/>
    <mergeCell ref="I37:O37"/>
    <mergeCell ref="B32:C32"/>
    <mergeCell ref="G32:H32"/>
    <mergeCell ref="B33:C33"/>
    <mergeCell ref="G33:H33"/>
    <mergeCell ref="B34:C34"/>
    <mergeCell ref="I36:O36"/>
  </mergeCells>
  <phoneticPr fontId="6" type="noConversion"/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4"/>
  <sheetViews>
    <sheetView tabSelected="1" view="pageBreakPreview" topLeftCell="A22" zoomScale="90" zoomScaleNormal="120" zoomScaleSheetLayoutView="90" workbookViewId="0">
      <selection activeCell="B32" sqref="B32:B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158</v>
      </c>
      <c r="E4" s="27"/>
      <c r="F4" s="27"/>
      <c r="G4" s="27"/>
      <c r="I4" t="s">
        <v>1</v>
      </c>
      <c r="J4" s="23" t="s">
        <v>159</v>
      </c>
      <c r="K4" s="23"/>
      <c r="M4" t="s">
        <v>2</v>
      </c>
      <c r="N4" s="28">
        <v>45721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165</v>
      </c>
      <c r="E6" s="23"/>
      <c r="F6" s="23"/>
      <c r="G6" s="23"/>
      <c r="I6" s="16" t="s">
        <v>20</v>
      </c>
      <c r="J6" s="16"/>
      <c r="K6" s="24" t="s">
        <v>22</v>
      </c>
      <c r="L6" s="24"/>
      <c r="M6" s="24"/>
      <c r="N6" s="24"/>
      <c r="O6" s="24"/>
      <c r="P6" s="2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3"/>
      <c r="D9" s="32" t="s">
        <v>163</v>
      </c>
      <c r="E9" s="33"/>
      <c r="F9" s="33"/>
      <c r="G9" s="33"/>
      <c r="H9" s="33"/>
      <c r="I9" s="34"/>
      <c r="J9" s="14">
        <v>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0</v>
      </c>
    </row>
    <row r="10" spans="2:18" x14ac:dyDescent="0.25">
      <c r="B10" s="6">
        <f t="shared" ref="B10" si="0">B9+1</f>
        <v>2</v>
      </c>
      <c r="C10" s="6" t="s">
        <v>24</v>
      </c>
      <c r="D10" s="21" t="s">
        <v>25</v>
      </c>
      <c r="E10" s="21"/>
      <c r="F10" s="21"/>
      <c r="G10" s="21"/>
      <c r="H10" s="21"/>
      <c r="I10" s="21"/>
      <c r="J10" s="4">
        <v>98</v>
      </c>
      <c r="K10" s="4">
        <v>0</v>
      </c>
      <c r="L10" s="4">
        <v>0</v>
      </c>
      <c r="M10" s="4">
        <v>0</v>
      </c>
      <c r="N10" s="4">
        <v>0</v>
      </c>
      <c r="O10" s="9">
        <f>SUM(J10:N10)/5</f>
        <v>19.600000000000001</v>
      </c>
    </row>
    <row r="11" spans="2:18" x14ac:dyDescent="0.25">
      <c r="B11" s="6">
        <f>B10+1</f>
        <v>3</v>
      </c>
      <c r="C11" s="6" t="s">
        <v>26</v>
      </c>
      <c r="D11" s="21" t="s">
        <v>27</v>
      </c>
      <c r="E11" s="21"/>
      <c r="F11" s="21"/>
      <c r="G11" s="21"/>
      <c r="H11" s="21"/>
      <c r="I11" s="21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9">
        <f t="shared" ref="O11:O35" si="1">SUM(J11:N11)/7</f>
        <v>13.142857142857142</v>
      </c>
    </row>
    <row r="12" spans="2:18" x14ac:dyDescent="0.25">
      <c r="B12" s="6">
        <f t="shared" ref="B12:B35" si="2">B11+1</f>
        <v>4</v>
      </c>
      <c r="C12" s="6" t="s">
        <v>28</v>
      </c>
      <c r="D12" s="21" t="s">
        <v>29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9">
        <f t="shared" si="1"/>
        <v>11.428571428571429</v>
      </c>
    </row>
    <row r="13" spans="2:18" x14ac:dyDescent="0.25">
      <c r="B13" s="6">
        <f t="shared" si="2"/>
        <v>5</v>
      </c>
      <c r="C13" s="6" t="s">
        <v>30</v>
      </c>
      <c r="D13" s="21" t="s">
        <v>31</v>
      </c>
      <c r="E13" s="21"/>
      <c r="F13" s="21"/>
      <c r="G13" s="21"/>
      <c r="H13" s="21"/>
      <c r="I13" s="2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9">
        <f t="shared" si="1"/>
        <v>10</v>
      </c>
    </row>
    <row r="14" spans="2:18" x14ac:dyDescent="0.25">
      <c r="B14" s="6">
        <f t="shared" si="2"/>
        <v>6</v>
      </c>
      <c r="C14" s="6" t="s">
        <v>33</v>
      </c>
      <c r="D14" s="21" t="s">
        <v>34</v>
      </c>
      <c r="E14" s="21"/>
      <c r="F14" s="21"/>
      <c r="G14" s="21"/>
      <c r="H14" s="21"/>
      <c r="I14" s="21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1"/>
        <v>14</v>
      </c>
    </row>
    <row r="15" spans="2:18" x14ac:dyDescent="0.25">
      <c r="B15" s="6">
        <f t="shared" si="2"/>
        <v>7</v>
      </c>
      <c r="C15" s="6" t="s">
        <v>35</v>
      </c>
      <c r="D15" s="21" t="s">
        <v>36</v>
      </c>
      <c r="E15" s="21"/>
      <c r="F15" s="21"/>
      <c r="G15" s="21"/>
      <c r="H15" s="21"/>
      <c r="I15" s="2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9">
        <f t="shared" si="1"/>
        <v>10</v>
      </c>
    </row>
    <row r="16" spans="2:18" x14ac:dyDescent="0.25">
      <c r="B16" s="6">
        <f t="shared" si="2"/>
        <v>8</v>
      </c>
      <c r="C16" s="6" t="s">
        <v>37</v>
      </c>
      <c r="D16" s="21" t="s">
        <v>38</v>
      </c>
      <c r="E16" s="21"/>
      <c r="F16" s="21"/>
      <c r="G16" s="21"/>
      <c r="H16" s="21"/>
      <c r="I16" s="21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9">
        <f t="shared" si="1"/>
        <v>13.142857142857142</v>
      </c>
    </row>
    <row r="17" spans="2:15" x14ac:dyDescent="0.25">
      <c r="B17" s="6">
        <f t="shared" si="2"/>
        <v>9</v>
      </c>
      <c r="C17" s="6" t="s">
        <v>39</v>
      </c>
      <c r="D17" s="21" t="s">
        <v>40</v>
      </c>
      <c r="E17" s="21"/>
      <c r="F17" s="21"/>
      <c r="G17" s="21"/>
      <c r="H17" s="21"/>
      <c r="I17" s="21"/>
      <c r="J17" s="4">
        <v>78</v>
      </c>
      <c r="K17" s="4">
        <v>0</v>
      </c>
      <c r="L17" s="4">
        <v>0</v>
      </c>
      <c r="M17" s="4">
        <v>0</v>
      </c>
      <c r="N17" s="4">
        <v>0</v>
      </c>
      <c r="O17" s="9">
        <f t="shared" si="1"/>
        <v>11.142857142857142</v>
      </c>
    </row>
    <row r="18" spans="2:15" x14ac:dyDescent="0.25">
      <c r="B18" s="6">
        <f t="shared" si="2"/>
        <v>10</v>
      </c>
      <c r="C18" s="6" t="s">
        <v>41</v>
      </c>
      <c r="D18" s="21" t="s">
        <v>42</v>
      </c>
      <c r="E18" s="21"/>
      <c r="F18" s="21"/>
      <c r="G18" s="21"/>
      <c r="H18" s="21"/>
      <c r="I18" s="2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9">
        <f t="shared" si="1"/>
        <v>11.428571428571429</v>
      </c>
    </row>
    <row r="19" spans="2:15" x14ac:dyDescent="0.25">
      <c r="B19" s="6">
        <f t="shared" si="2"/>
        <v>11</v>
      </c>
      <c r="C19" s="6" t="s">
        <v>43</v>
      </c>
      <c r="D19" s="21" t="s">
        <v>44</v>
      </c>
      <c r="E19" s="21"/>
      <c r="F19" s="21"/>
      <c r="G19" s="21"/>
      <c r="H19" s="21"/>
      <c r="I19" s="21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9">
        <f t="shared" si="1"/>
        <v>13.428571428571429</v>
      </c>
    </row>
    <row r="20" spans="2:15" x14ac:dyDescent="0.25">
      <c r="B20" s="6">
        <f t="shared" si="2"/>
        <v>12</v>
      </c>
      <c r="C20" s="6"/>
      <c r="D20" s="29" t="s">
        <v>162</v>
      </c>
      <c r="E20" s="30"/>
      <c r="F20" s="30"/>
      <c r="G20" s="30"/>
      <c r="H20" s="30"/>
      <c r="I20" s="31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9">
        <f t="shared" si="1"/>
        <v>11.714285714285714</v>
      </c>
    </row>
    <row r="21" spans="2:15" x14ac:dyDescent="0.25">
      <c r="B21" s="6">
        <f t="shared" si="2"/>
        <v>13</v>
      </c>
      <c r="C21" s="6" t="s">
        <v>45</v>
      </c>
      <c r="D21" s="21" t="s">
        <v>46</v>
      </c>
      <c r="E21" s="21"/>
      <c r="F21" s="21"/>
      <c r="G21" s="21"/>
      <c r="H21" s="21"/>
      <c r="I21" s="2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1"/>
        <v>10</v>
      </c>
    </row>
    <row r="22" spans="2:15" x14ac:dyDescent="0.25">
      <c r="B22" s="6">
        <f t="shared" si="2"/>
        <v>14</v>
      </c>
      <c r="C22" s="6" t="s">
        <v>47</v>
      </c>
      <c r="D22" s="21" t="s">
        <v>48</v>
      </c>
      <c r="E22" s="21"/>
      <c r="F22" s="21"/>
      <c r="G22" s="21"/>
      <c r="H22" s="21"/>
      <c r="I22" s="21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9">
        <f t="shared" si="1"/>
        <v>10.285714285714286</v>
      </c>
    </row>
    <row r="23" spans="2:15" x14ac:dyDescent="0.25">
      <c r="B23" s="6">
        <f t="shared" si="2"/>
        <v>15</v>
      </c>
      <c r="C23" s="6" t="s">
        <v>32</v>
      </c>
      <c r="D23" s="21" t="s">
        <v>49</v>
      </c>
      <c r="E23" s="21"/>
      <c r="F23" s="21"/>
      <c r="G23" s="21"/>
      <c r="H23" s="21"/>
      <c r="I23" s="21"/>
      <c r="J23" s="1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1"/>
        <v>0</v>
      </c>
    </row>
    <row r="24" spans="2:15" x14ac:dyDescent="0.25">
      <c r="B24" s="6">
        <f t="shared" si="2"/>
        <v>16</v>
      </c>
      <c r="C24" s="6" t="s">
        <v>50</v>
      </c>
      <c r="D24" s="21" t="s">
        <v>51</v>
      </c>
      <c r="E24" s="21"/>
      <c r="F24" s="21"/>
      <c r="G24" s="21"/>
      <c r="H24" s="21"/>
      <c r="I24" s="21"/>
      <c r="J24" s="14">
        <v>0</v>
      </c>
      <c r="K24" s="4">
        <v>0</v>
      </c>
      <c r="L24" s="4">
        <v>0</v>
      </c>
      <c r="M24" s="4">
        <v>0</v>
      </c>
      <c r="N24" s="4">
        <v>0</v>
      </c>
      <c r="O24" s="9">
        <f t="shared" si="1"/>
        <v>0</v>
      </c>
    </row>
    <row r="25" spans="2:15" x14ac:dyDescent="0.25">
      <c r="B25" s="6">
        <f t="shared" si="2"/>
        <v>17</v>
      </c>
      <c r="C25" s="6" t="s">
        <v>23</v>
      </c>
      <c r="D25" s="21" t="s">
        <v>52</v>
      </c>
      <c r="E25" s="21"/>
      <c r="F25" s="21"/>
      <c r="G25" s="21"/>
      <c r="H25" s="21"/>
      <c r="I25" s="21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1"/>
        <v>10.714285714285714</v>
      </c>
    </row>
    <row r="26" spans="2:15" x14ac:dyDescent="0.25">
      <c r="B26" s="6">
        <f t="shared" si="2"/>
        <v>18</v>
      </c>
      <c r="C26" s="6"/>
      <c r="D26" s="29" t="s">
        <v>164</v>
      </c>
      <c r="E26" s="30"/>
      <c r="F26" s="30"/>
      <c r="G26" s="30"/>
      <c r="H26" s="30"/>
      <c r="I26" s="31"/>
      <c r="J26" s="1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1"/>
        <v>0</v>
      </c>
    </row>
    <row r="27" spans="2:15" x14ac:dyDescent="0.25">
      <c r="B27" s="6">
        <f t="shared" si="2"/>
        <v>19</v>
      </c>
      <c r="C27" s="6" t="s">
        <v>53</v>
      </c>
      <c r="D27" s="21" t="s">
        <v>54</v>
      </c>
      <c r="E27" s="21"/>
      <c r="F27" s="21"/>
      <c r="G27" s="21"/>
      <c r="H27" s="21"/>
      <c r="I27" s="21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1"/>
        <v>13.571428571428571</v>
      </c>
    </row>
    <row r="28" spans="2:15" x14ac:dyDescent="0.25">
      <c r="B28" s="6">
        <f t="shared" si="2"/>
        <v>20</v>
      </c>
      <c r="C28" s="6" t="s">
        <v>55</v>
      </c>
      <c r="D28" s="21" t="s">
        <v>56</v>
      </c>
      <c r="E28" s="21"/>
      <c r="F28" s="21"/>
      <c r="G28" s="21"/>
      <c r="H28" s="21"/>
      <c r="I28" s="21"/>
      <c r="J28" s="4">
        <v>75</v>
      </c>
      <c r="K28" s="4">
        <v>0</v>
      </c>
      <c r="L28" s="4">
        <v>0</v>
      </c>
      <c r="M28" s="4">
        <v>0</v>
      </c>
      <c r="N28" s="4">
        <v>0</v>
      </c>
      <c r="O28" s="9">
        <f t="shared" si="1"/>
        <v>10.714285714285714</v>
      </c>
    </row>
    <row r="29" spans="2:15" x14ac:dyDescent="0.25">
      <c r="B29" s="6">
        <f t="shared" si="2"/>
        <v>21</v>
      </c>
      <c r="C29" s="6" t="s">
        <v>57</v>
      </c>
      <c r="D29" s="21" t="s">
        <v>58</v>
      </c>
      <c r="E29" s="21"/>
      <c r="F29" s="21"/>
      <c r="G29" s="21"/>
      <c r="H29" s="21"/>
      <c r="I29" s="21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9">
        <f t="shared" si="1"/>
        <v>13.571428571428571</v>
      </c>
    </row>
    <row r="30" spans="2:15" x14ac:dyDescent="0.25">
      <c r="B30" s="6">
        <f t="shared" si="2"/>
        <v>22</v>
      </c>
      <c r="C30" s="6" t="s">
        <v>59</v>
      </c>
      <c r="D30" s="21" t="s">
        <v>60</v>
      </c>
      <c r="E30" s="21"/>
      <c r="F30" s="21"/>
      <c r="G30" s="21"/>
      <c r="H30" s="21"/>
      <c r="I30" s="21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9">
        <f t="shared" si="1"/>
        <v>12.428571428571429</v>
      </c>
    </row>
    <row r="31" spans="2:15" x14ac:dyDescent="0.25">
      <c r="B31" s="6">
        <f t="shared" si="2"/>
        <v>23</v>
      </c>
      <c r="C31" s="6" t="s">
        <v>61</v>
      </c>
      <c r="D31" s="21" t="s">
        <v>62</v>
      </c>
      <c r="E31" s="21"/>
      <c r="F31" s="21"/>
      <c r="G31" s="21"/>
      <c r="H31" s="21"/>
      <c r="I31" s="21"/>
      <c r="J31" s="4">
        <v>98</v>
      </c>
      <c r="K31" s="4">
        <v>0</v>
      </c>
      <c r="L31" s="4">
        <v>0</v>
      </c>
      <c r="M31" s="4">
        <v>0</v>
      </c>
      <c r="N31" s="4">
        <v>0</v>
      </c>
      <c r="O31" s="9">
        <f t="shared" si="1"/>
        <v>14</v>
      </c>
    </row>
    <row r="32" spans="2:15" x14ac:dyDescent="0.25">
      <c r="B32" s="6">
        <f t="shared" si="2"/>
        <v>24</v>
      </c>
      <c r="C32" s="6" t="s">
        <v>63</v>
      </c>
      <c r="D32" s="21" t="s">
        <v>64</v>
      </c>
      <c r="E32" s="21"/>
      <c r="F32" s="21"/>
      <c r="G32" s="21"/>
      <c r="H32" s="21"/>
      <c r="I32" s="21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1"/>
        <v>13.571428571428571</v>
      </c>
    </row>
    <row r="33" spans="2:16" x14ac:dyDescent="0.25">
      <c r="B33" s="6">
        <f t="shared" si="2"/>
        <v>25</v>
      </c>
      <c r="C33" s="6" t="s">
        <v>65</v>
      </c>
      <c r="D33" s="21" t="s">
        <v>66</v>
      </c>
      <c r="E33" s="21"/>
      <c r="F33" s="21"/>
      <c r="G33" s="21"/>
      <c r="H33" s="21"/>
      <c r="I33" s="21"/>
      <c r="J33" s="4">
        <v>95</v>
      </c>
      <c r="K33" s="4">
        <v>0</v>
      </c>
      <c r="L33" s="4">
        <v>0</v>
      </c>
      <c r="M33" s="4">
        <v>0</v>
      </c>
      <c r="N33" s="4">
        <v>0</v>
      </c>
      <c r="O33" s="9">
        <f t="shared" si="1"/>
        <v>13.571428571428571</v>
      </c>
    </row>
    <row r="34" spans="2:16" x14ac:dyDescent="0.25">
      <c r="B34" s="6">
        <f t="shared" si="2"/>
        <v>26</v>
      </c>
      <c r="C34" s="6" t="s">
        <v>67</v>
      </c>
      <c r="D34" s="21" t="s">
        <v>68</v>
      </c>
      <c r="E34" s="21"/>
      <c r="F34" s="21"/>
      <c r="G34" s="21"/>
      <c r="H34" s="21"/>
      <c r="I34" s="21"/>
      <c r="J34" s="14">
        <v>0</v>
      </c>
      <c r="K34" s="4">
        <v>0</v>
      </c>
      <c r="L34" s="4">
        <v>0</v>
      </c>
      <c r="M34" s="4">
        <v>0</v>
      </c>
      <c r="N34" s="4">
        <v>0</v>
      </c>
      <c r="O34" s="9">
        <f t="shared" si="1"/>
        <v>0</v>
      </c>
    </row>
    <row r="35" spans="2:16" x14ac:dyDescent="0.25">
      <c r="B35" s="6">
        <f t="shared" si="2"/>
        <v>27</v>
      </c>
      <c r="C35" s="6" t="s">
        <v>69</v>
      </c>
      <c r="D35" s="21" t="s">
        <v>70</v>
      </c>
      <c r="E35" s="21"/>
      <c r="F35" s="21"/>
      <c r="G35" s="21"/>
      <c r="H35" s="21"/>
      <c r="I35" s="21"/>
      <c r="J35" s="4">
        <v>98</v>
      </c>
      <c r="K35" s="4">
        <v>0</v>
      </c>
      <c r="L35" s="4">
        <v>0</v>
      </c>
      <c r="M35" s="4">
        <v>0</v>
      </c>
      <c r="N35" s="4">
        <v>0</v>
      </c>
      <c r="O35" s="9">
        <f t="shared" si="1"/>
        <v>14</v>
      </c>
    </row>
    <row r="36" spans="2:16" x14ac:dyDescent="0.25">
      <c r="C36" s="16"/>
      <c r="D36" s="16"/>
      <c r="E36" s="1"/>
      <c r="H36" s="19" t="s">
        <v>17</v>
      </c>
      <c r="I36" s="19"/>
      <c r="J36" s="10">
        <f>COUNTIF(J9:J35,"&gt;=70")</f>
        <v>22</v>
      </c>
      <c r="K36" s="10">
        <f>COUNTIF(K10:K35,"&gt;=70")</f>
        <v>0</v>
      </c>
      <c r="L36" s="10">
        <f>COUNTIF(L10:L35,"&gt;=70")</f>
        <v>0</v>
      </c>
      <c r="M36" s="10">
        <f>COUNTIF(M10:M35,"&gt;=70")</f>
        <v>0</v>
      </c>
      <c r="N36" s="10">
        <f>COUNTIF(N10:N35,"&gt;=70")</f>
        <v>0</v>
      </c>
      <c r="O36" s="10">
        <f>COUNTIF(O10:O35,"&gt;=70")</f>
        <v>0</v>
      </c>
    </row>
    <row r="37" spans="2:16" x14ac:dyDescent="0.25">
      <c r="C37" s="16"/>
      <c r="D37" s="16"/>
      <c r="E37" s="7"/>
      <c r="H37" s="20" t="s">
        <v>18</v>
      </c>
      <c r="I37" s="20"/>
      <c r="J37" s="11">
        <f>COUNTIF(J9:J35,"&lt;70")</f>
        <v>5</v>
      </c>
      <c r="K37" s="11">
        <f>COUNTIF(K10:K35,"&lt;70")</f>
        <v>26</v>
      </c>
      <c r="L37" s="11">
        <f>COUNTIF(L10:L35,"&lt;70")</f>
        <v>26</v>
      </c>
      <c r="M37" s="11">
        <f>COUNTIF(M10:M35,"&lt;70")</f>
        <v>26</v>
      </c>
      <c r="N37" s="11">
        <f>COUNTIF(N10:N35,"&lt;70")</f>
        <v>26</v>
      </c>
      <c r="O37" s="11">
        <f>COUNTIF(O10:O35,"&lt;70")</f>
        <v>26</v>
      </c>
    </row>
    <row r="38" spans="2:16" x14ac:dyDescent="0.25">
      <c r="C38" s="16"/>
      <c r="D38" s="16"/>
      <c r="E38" s="16"/>
      <c r="H38" s="20" t="s">
        <v>19</v>
      </c>
      <c r="I38" s="20"/>
      <c r="J38" s="11">
        <f>COUNT(J9:J35)</f>
        <v>27</v>
      </c>
      <c r="K38" s="11">
        <f t="shared" ref="J38:O38" si="3">COUNT(K10:K35)</f>
        <v>26</v>
      </c>
      <c r="L38" s="11">
        <f t="shared" si="3"/>
        <v>26</v>
      </c>
      <c r="M38" s="11">
        <f t="shared" si="3"/>
        <v>26</v>
      </c>
      <c r="N38" s="11">
        <f t="shared" si="3"/>
        <v>26</v>
      </c>
      <c r="O38" s="11">
        <f t="shared" si="3"/>
        <v>26</v>
      </c>
    </row>
    <row r="39" spans="2:16" x14ac:dyDescent="0.25">
      <c r="C39" s="16"/>
      <c r="D39" s="16"/>
      <c r="E39" s="1"/>
      <c r="H39" s="17" t="s">
        <v>14</v>
      </c>
      <c r="I39" s="17"/>
      <c r="J39" s="12">
        <f>J36/J38</f>
        <v>0.81481481481481477</v>
      </c>
      <c r="K39" s="13">
        <f t="shared" ref="K39:O39" si="4">K36/K38</f>
        <v>0</v>
      </c>
      <c r="L39" s="13">
        <f t="shared" si="4"/>
        <v>0</v>
      </c>
      <c r="M39" s="13">
        <f t="shared" si="4"/>
        <v>0</v>
      </c>
      <c r="N39" s="13">
        <f t="shared" si="4"/>
        <v>0</v>
      </c>
      <c r="O39" s="13">
        <f t="shared" si="4"/>
        <v>0</v>
      </c>
    </row>
    <row r="40" spans="2:16" x14ac:dyDescent="0.25">
      <c r="C40" s="16"/>
      <c r="D40" s="16"/>
      <c r="E40" s="1"/>
      <c r="H40" s="17" t="s">
        <v>15</v>
      </c>
      <c r="I40" s="17"/>
      <c r="J40" s="12">
        <f>J37/J38</f>
        <v>0.18518518518518517</v>
      </c>
      <c r="K40" s="12">
        <f t="shared" ref="K40:O40" si="5">K37/K38</f>
        <v>1</v>
      </c>
      <c r="L40" s="13">
        <f t="shared" si="5"/>
        <v>1</v>
      </c>
      <c r="M40" s="13">
        <f t="shared" si="5"/>
        <v>1</v>
      </c>
      <c r="N40" s="13">
        <f t="shared" si="5"/>
        <v>1</v>
      </c>
      <c r="O40" s="13">
        <f t="shared" si="5"/>
        <v>1</v>
      </c>
    </row>
    <row r="41" spans="2:16" x14ac:dyDescent="0.25">
      <c r="C41" s="16"/>
      <c r="D41" s="16"/>
      <c r="E41" s="7"/>
    </row>
    <row r="42" spans="2:16" x14ac:dyDescent="0.25">
      <c r="C42" s="1"/>
      <c r="D42" s="1"/>
      <c r="E42" s="7"/>
    </row>
    <row r="43" spans="2:16" x14ac:dyDescent="0.25">
      <c r="J43" s="18"/>
      <c r="K43" s="18"/>
      <c r="L43" s="18"/>
      <c r="M43" s="18"/>
      <c r="N43" s="18"/>
      <c r="O43" s="18"/>
      <c r="P43" s="18"/>
    </row>
    <row r="44" spans="2:16" x14ac:dyDescent="0.25">
      <c r="J44" s="15" t="s">
        <v>16</v>
      </c>
      <c r="K44" s="15"/>
      <c r="L44" s="15"/>
      <c r="M44" s="15"/>
      <c r="N44" s="15"/>
      <c r="O44" s="15"/>
      <c r="P44" s="15"/>
    </row>
  </sheetData>
  <mergeCells count="49">
    <mergeCell ref="D13:I13"/>
    <mergeCell ref="D9:I9"/>
    <mergeCell ref="D27:I27"/>
    <mergeCell ref="D20:I20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21:I21"/>
    <mergeCell ref="D22:I22"/>
    <mergeCell ref="D23:I23"/>
    <mergeCell ref="D24:I24"/>
    <mergeCell ref="D25:I25"/>
    <mergeCell ref="D15:I15"/>
    <mergeCell ref="D16:I16"/>
    <mergeCell ref="D17:I17"/>
    <mergeCell ref="D18:I18"/>
    <mergeCell ref="D19:I19"/>
    <mergeCell ref="D29:I29"/>
    <mergeCell ref="D30:I30"/>
    <mergeCell ref="D31:I31"/>
    <mergeCell ref="D32:I32"/>
    <mergeCell ref="D28:I28"/>
    <mergeCell ref="D33:I33"/>
    <mergeCell ref="D34:I34"/>
    <mergeCell ref="D35:I35"/>
    <mergeCell ref="C36:D36"/>
    <mergeCell ref="H36:I36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P43"/>
    <mergeCell ref="J44:P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E8AA-5F06-48DA-8581-D6BE70F49A05}">
  <dimension ref="A1:O39"/>
  <sheetViews>
    <sheetView view="pageBreakPreview" topLeftCell="A2" zoomScale="60" zoomScaleNormal="80" workbookViewId="0">
      <selection activeCell="C5" sqref="C5:F5"/>
    </sheetView>
  </sheetViews>
  <sheetFormatPr baseColWidth="10" defaultRowHeight="15" x14ac:dyDescent="0.25"/>
  <cols>
    <col min="6" max="6" width="4.28515625" customWidth="1"/>
    <col min="7" max="7" width="3.42578125" customWidth="1"/>
    <col min="8" max="8" width="11.42578125" customWidth="1"/>
  </cols>
  <sheetData>
    <row r="1" spans="1:15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B3" t="s">
        <v>0</v>
      </c>
      <c r="C3" s="27" t="s">
        <v>161</v>
      </c>
      <c r="D3" s="27"/>
      <c r="E3" s="27"/>
      <c r="F3" s="27"/>
      <c r="H3" t="s">
        <v>1</v>
      </c>
      <c r="I3" s="23" t="s">
        <v>160</v>
      </c>
      <c r="J3" s="23"/>
      <c r="L3" t="s">
        <v>2</v>
      </c>
      <c r="M3" s="28">
        <v>45721</v>
      </c>
      <c r="N3" s="28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3" t="s">
        <v>165</v>
      </c>
      <c r="D5" s="23"/>
      <c r="E5" s="23"/>
      <c r="F5" s="23"/>
      <c r="H5" s="16" t="s">
        <v>20</v>
      </c>
      <c r="I5" s="16"/>
      <c r="J5" s="24" t="s">
        <v>22</v>
      </c>
      <c r="K5" s="24"/>
      <c r="L5" s="24"/>
      <c r="M5" s="24"/>
      <c r="N5" s="24"/>
      <c r="O5" s="24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72</v>
      </c>
      <c r="C8" s="21" t="s">
        <v>73</v>
      </c>
      <c r="D8" s="21"/>
      <c r="E8" s="21"/>
      <c r="F8" s="21"/>
      <c r="G8" s="21"/>
      <c r="H8" s="21"/>
      <c r="I8" s="4">
        <v>78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15.6</v>
      </c>
    </row>
    <row r="9" spans="1:15" x14ac:dyDescent="0.25">
      <c r="A9" s="6">
        <f t="shared" ref="A9:A30" si="0">A8+1</f>
        <v>2</v>
      </c>
      <c r="B9" s="6" t="s">
        <v>74</v>
      </c>
      <c r="C9" s="21" t="s">
        <v>75</v>
      </c>
      <c r="D9" s="21"/>
      <c r="E9" s="21"/>
      <c r="F9" s="21"/>
      <c r="G9" s="21"/>
      <c r="H9" s="21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30" si="1">SUM(I9:M9)/5</f>
        <v>17.600000000000001</v>
      </c>
    </row>
    <row r="10" spans="1:15" x14ac:dyDescent="0.25">
      <c r="A10" s="6">
        <f t="shared" si="0"/>
        <v>3</v>
      </c>
      <c r="B10" s="6" t="s">
        <v>108</v>
      </c>
      <c r="C10" s="29" t="s">
        <v>107</v>
      </c>
      <c r="D10" s="30"/>
      <c r="E10" s="30"/>
      <c r="F10" s="30"/>
      <c r="G10" s="30"/>
      <c r="H10" s="31"/>
      <c r="I10" s="1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0</v>
      </c>
    </row>
    <row r="11" spans="1:15" x14ac:dyDescent="0.25">
      <c r="A11" s="6">
        <f t="shared" si="0"/>
        <v>4</v>
      </c>
      <c r="B11" s="6" t="s">
        <v>76</v>
      </c>
      <c r="C11" s="21" t="s">
        <v>77</v>
      </c>
      <c r="D11" s="21"/>
      <c r="E11" s="21"/>
      <c r="F11" s="21"/>
      <c r="G11" s="21"/>
      <c r="H11" s="21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78</v>
      </c>
      <c r="C12" s="21" t="s">
        <v>79</v>
      </c>
      <c r="D12" s="21"/>
      <c r="E12" s="21"/>
      <c r="F12" s="21"/>
      <c r="G12" s="21"/>
      <c r="H12" s="21"/>
      <c r="I12" s="4">
        <v>90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18</v>
      </c>
    </row>
    <row r="13" spans="1:15" x14ac:dyDescent="0.25">
      <c r="A13" s="6">
        <f t="shared" si="0"/>
        <v>6</v>
      </c>
      <c r="B13" s="6"/>
      <c r="C13" s="29" t="s">
        <v>114</v>
      </c>
      <c r="D13" s="30"/>
      <c r="E13" s="30"/>
      <c r="F13" s="30"/>
      <c r="G13" s="30"/>
      <c r="H13" s="31"/>
      <c r="I13" s="4">
        <v>78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15.6</v>
      </c>
    </row>
    <row r="14" spans="1:15" x14ac:dyDescent="0.25">
      <c r="A14" s="6">
        <f t="shared" si="0"/>
        <v>7</v>
      </c>
      <c r="B14" s="6" t="s">
        <v>80</v>
      </c>
      <c r="C14" s="21" t="s">
        <v>81</v>
      </c>
      <c r="D14" s="21"/>
      <c r="E14" s="21"/>
      <c r="F14" s="21"/>
      <c r="G14" s="21"/>
      <c r="H14" s="21"/>
      <c r="I14" s="4">
        <v>80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16</v>
      </c>
    </row>
    <row r="15" spans="1:15" x14ac:dyDescent="0.25">
      <c r="A15" s="6">
        <f t="shared" si="0"/>
        <v>8</v>
      </c>
      <c r="B15" s="6" t="s">
        <v>82</v>
      </c>
      <c r="C15" s="21" t="s">
        <v>83</v>
      </c>
      <c r="D15" s="21"/>
      <c r="E15" s="21"/>
      <c r="F15" s="21"/>
      <c r="G15" s="21"/>
      <c r="H15" s="21"/>
      <c r="I15" s="4">
        <v>80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16</v>
      </c>
    </row>
    <row r="16" spans="1:15" x14ac:dyDescent="0.25">
      <c r="A16" s="6">
        <f t="shared" si="0"/>
        <v>9</v>
      </c>
      <c r="B16" s="6" t="s">
        <v>110</v>
      </c>
      <c r="C16" s="29" t="s">
        <v>109</v>
      </c>
      <c r="D16" s="30"/>
      <c r="E16" s="30"/>
      <c r="F16" s="30"/>
      <c r="G16" s="30"/>
      <c r="H16" s="31"/>
      <c r="I16" s="14">
        <v>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0</v>
      </c>
    </row>
    <row r="17" spans="1:14" x14ac:dyDescent="0.25">
      <c r="A17" s="6">
        <f t="shared" si="0"/>
        <v>10</v>
      </c>
      <c r="B17" s="6" t="s">
        <v>84</v>
      </c>
      <c r="C17" s="21" t="s">
        <v>85</v>
      </c>
      <c r="D17" s="21"/>
      <c r="E17" s="21"/>
      <c r="F17" s="21"/>
      <c r="G17" s="21"/>
      <c r="H17" s="21"/>
      <c r="I17" s="4">
        <v>83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16.600000000000001</v>
      </c>
    </row>
    <row r="18" spans="1:14" x14ac:dyDescent="0.25">
      <c r="A18" s="6">
        <f t="shared" si="0"/>
        <v>11</v>
      </c>
      <c r="B18" s="6" t="s">
        <v>86</v>
      </c>
      <c r="C18" s="21" t="s">
        <v>87</v>
      </c>
      <c r="D18" s="21"/>
      <c r="E18" s="21"/>
      <c r="F18" s="21"/>
      <c r="G18" s="21"/>
      <c r="H18" s="21"/>
      <c r="I18" s="4">
        <v>83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16.600000000000001</v>
      </c>
    </row>
    <row r="19" spans="1:14" x14ac:dyDescent="0.25">
      <c r="A19" s="6">
        <f t="shared" si="0"/>
        <v>12</v>
      </c>
      <c r="B19" s="6" t="s">
        <v>88</v>
      </c>
      <c r="C19" s="21" t="s">
        <v>89</v>
      </c>
      <c r="D19" s="21"/>
      <c r="E19" s="21"/>
      <c r="F19" s="21"/>
      <c r="G19" s="21"/>
      <c r="H19" s="21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90</v>
      </c>
      <c r="C20" s="21" t="s">
        <v>91</v>
      </c>
      <c r="D20" s="21"/>
      <c r="E20" s="21"/>
      <c r="F20" s="21"/>
      <c r="G20" s="21"/>
      <c r="H20" s="21"/>
      <c r="I20" s="4">
        <v>86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17.2</v>
      </c>
    </row>
    <row r="21" spans="1:14" x14ac:dyDescent="0.25">
      <c r="A21" s="6">
        <f t="shared" si="0"/>
        <v>14</v>
      </c>
      <c r="B21" s="6" t="s">
        <v>92</v>
      </c>
      <c r="C21" s="21" t="s">
        <v>93</v>
      </c>
      <c r="D21" s="21"/>
      <c r="E21" s="21"/>
      <c r="F21" s="21"/>
      <c r="G21" s="21"/>
      <c r="H21" s="21"/>
      <c r="I21" s="4">
        <v>85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17</v>
      </c>
    </row>
    <row r="22" spans="1:14" x14ac:dyDescent="0.25">
      <c r="A22" s="6">
        <f t="shared" si="0"/>
        <v>15</v>
      </c>
      <c r="B22" s="6" t="s">
        <v>94</v>
      </c>
      <c r="C22" s="21" t="s">
        <v>95</v>
      </c>
      <c r="D22" s="21"/>
      <c r="E22" s="21"/>
      <c r="F22" s="21"/>
      <c r="G22" s="21"/>
      <c r="H22" s="21"/>
      <c r="I22" s="4">
        <v>85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17</v>
      </c>
    </row>
    <row r="23" spans="1:14" x14ac:dyDescent="0.25">
      <c r="A23" s="6">
        <f t="shared" si="0"/>
        <v>16</v>
      </c>
      <c r="B23" s="6" t="s">
        <v>96</v>
      </c>
      <c r="C23" s="21" t="s">
        <v>97</v>
      </c>
      <c r="D23" s="21"/>
      <c r="E23" s="21"/>
      <c r="F23" s="21"/>
      <c r="G23" s="21"/>
      <c r="H23" s="21"/>
      <c r="I23" s="4">
        <v>85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17</v>
      </c>
    </row>
    <row r="24" spans="1:14" x14ac:dyDescent="0.25">
      <c r="A24" s="6">
        <f t="shared" si="0"/>
        <v>17</v>
      </c>
      <c r="B24" s="6" t="s">
        <v>98</v>
      </c>
      <c r="C24" s="21" t="s">
        <v>99</v>
      </c>
      <c r="D24" s="21"/>
      <c r="E24" s="21"/>
      <c r="F24" s="21"/>
      <c r="G24" s="21"/>
      <c r="H24" s="21"/>
      <c r="I24" s="4">
        <v>87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17.399999999999999</v>
      </c>
    </row>
    <row r="25" spans="1:14" x14ac:dyDescent="0.25">
      <c r="A25" s="6">
        <f t="shared" si="0"/>
        <v>18</v>
      </c>
      <c r="B25" s="6" t="s">
        <v>112</v>
      </c>
      <c r="C25" s="29" t="s">
        <v>111</v>
      </c>
      <c r="D25" s="30"/>
      <c r="E25" s="30"/>
      <c r="F25" s="30"/>
      <c r="G25" s="30"/>
      <c r="H25" s="31"/>
      <c r="I25" s="1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0</v>
      </c>
    </row>
    <row r="26" spans="1:14" x14ac:dyDescent="0.25">
      <c r="A26" s="6">
        <f t="shared" si="0"/>
        <v>19</v>
      </c>
      <c r="B26" s="6">
        <v>2210394</v>
      </c>
      <c r="C26" s="21" t="s">
        <v>100</v>
      </c>
      <c r="D26" s="21"/>
      <c r="E26" s="21"/>
      <c r="F26" s="21"/>
      <c r="G26" s="21"/>
      <c r="H26" s="21"/>
      <c r="I26" s="4">
        <v>80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16</v>
      </c>
    </row>
    <row r="27" spans="1:14" x14ac:dyDescent="0.25">
      <c r="A27" s="6">
        <f t="shared" si="0"/>
        <v>20</v>
      </c>
      <c r="B27" s="6" t="s">
        <v>101</v>
      </c>
      <c r="C27" s="21" t="s">
        <v>102</v>
      </c>
      <c r="D27" s="21"/>
      <c r="E27" s="21"/>
      <c r="F27" s="21"/>
      <c r="G27" s="21"/>
      <c r="H27" s="21"/>
      <c r="I27" s="4">
        <v>83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16.600000000000001</v>
      </c>
    </row>
    <row r="28" spans="1:14" x14ac:dyDescent="0.25">
      <c r="A28" s="6">
        <f t="shared" si="0"/>
        <v>21</v>
      </c>
      <c r="B28" s="6" t="s">
        <v>103</v>
      </c>
      <c r="C28" s="21" t="s">
        <v>104</v>
      </c>
      <c r="D28" s="21"/>
      <c r="E28" s="21"/>
      <c r="F28" s="21"/>
      <c r="G28" s="21"/>
      <c r="H28" s="21"/>
      <c r="I28" s="4">
        <v>85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17</v>
      </c>
    </row>
    <row r="29" spans="1:14" x14ac:dyDescent="0.25">
      <c r="A29" s="6">
        <f t="shared" si="0"/>
        <v>22</v>
      </c>
      <c r="B29" s="6" t="s">
        <v>113</v>
      </c>
      <c r="C29" s="29" t="s">
        <v>71</v>
      </c>
      <c r="D29" s="30"/>
      <c r="E29" s="30"/>
      <c r="F29" s="30"/>
      <c r="G29" s="30"/>
      <c r="H29" s="31"/>
      <c r="I29" s="4">
        <v>70</v>
      </c>
      <c r="J29" s="4">
        <v>0</v>
      </c>
      <c r="K29" s="4">
        <v>0</v>
      </c>
      <c r="L29" s="4">
        <v>0</v>
      </c>
      <c r="M29" s="4">
        <v>0</v>
      </c>
      <c r="N29" s="9">
        <f t="shared" si="1"/>
        <v>14</v>
      </c>
    </row>
    <row r="30" spans="1:14" x14ac:dyDescent="0.25">
      <c r="A30" s="6">
        <f t="shared" si="0"/>
        <v>23</v>
      </c>
      <c r="B30" s="6" t="s">
        <v>105</v>
      </c>
      <c r="C30" s="21" t="s">
        <v>106</v>
      </c>
      <c r="D30" s="21"/>
      <c r="E30" s="21"/>
      <c r="F30" s="21"/>
      <c r="G30" s="21"/>
      <c r="H30" s="21"/>
      <c r="I30" s="4">
        <v>85</v>
      </c>
      <c r="J30" s="4">
        <v>0</v>
      </c>
      <c r="K30" s="4">
        <v>0</v>
      </c>
      <c r="L30" s="4">
        <v>0</v>
      </c>
      <c r="M30" s="4">
        <v>0</v>
      </c>
      <c r="N30" s="9">
        <f t="shared" si="1"/>
        <v>17</v>
      </c>
    </row>
    <row r="31" spans="1:14" x14ac:dyDescent="0.25">
      <c r="B31" s="16"/>
      <c r="C31" s="16"/>
      <c r="D31" s="1"/>
      <c r="G31" s="19" t="s">
        <v>17</v>
      </c>
      <c r="H31" s="19"/>
      <c r="I31" s="10">
        <f t="shared" ref="I31:N31" si="2">COUNTIF(I8:I30,"&gt;=70")</f>
        <v>20</v>
      </c>
      <c r="J31" s="10">
        <f t="shared" si="2"/>
        <v>0</v>
      </c>
      <c r="K31" s="10">
        <f t="shared" si="2"/>
        <v>0</v>
      </c>
      <c r="L31" s="10">
        <f t="shared" si="2"/>
        <v>0</v>
      </c>
      <c r="M31" s="10">
        <f t="shared" si="2"/>
        <v>0</v>
      </c>
      <c r="N31" s="10">
        <f t="shared" si="2"/>
        <v>0</v>
      </c>
    </row>
    <row r="32" spans="1:14" x14ac:dyDescent="0.25">
      <c r="B32" s="16"/>
      <c r="C32" s="16"/>
      <c r="D32" s="7"/>
      <c r="G32" s="20" t="s">
        <v>18</v>
      </c>
      <c r="H32" s="20"/>
      <c r="I32" s="11">
        <f t="shared" ref="I32:N32" si="3">COUNTIF(I8:I30,"&lt;70")</f>
        <v>3</v>
      </c>
      <c r="J32" s="11">
        <f t="shared" si="3"/>
        <v>23</v>
      </c>
      <c r="K32" s="11">
        <f t="shared" si="3"/>
        <v>23</v>
      </c>
      <c r="L32" s="11">
        <f t="shared" si="3"/>
        <v>23</v>
      </c>
      <c r="M32" s="11">
        <f t="shared" si="3"/>
        <v>23</v>
      </c>
      <c r="N32" s="11">
        <f t="shared" si="3"/>
        <v>23</v>
      </c>
    </row>
    <row r="33" spans="2:15" x14ac:dyDescent="0.25">
      <c r="B33" s="16"/>
      <c r="C33" s="16"/>
      <c r="D33" s="16"/>
      <c r="G33" s="20" t="s">
        <v>19</v>
      </c>
      <c r="H33" s="20"/>
      <c r="I33" s="11">
        <f t="shared" ref="I33:N33" si="4">COUNT(I8:I30)</f>
        <v>23</v>
      </c>
      <c r="J33" s="11">
        <f t="shared" si="4"/>
        <v>23</v>
      </c>
      <c r="K33" s="11">
        <f t="shared" si="4"/>
        <v>23</v>
      </c>
      <c r="L33" s="11">
        <f t="shared" si="4"/>
        <v>23</v>
      </c>
      <c r="M33" s="11">
        <f t="shared" si="4"/>
        <v>23</v>
      </c>
      <c r="N33" s="11">
        <f t="shared" si="4"/>
        <v>23</v>
      </c>
    </row>
    <row r="34" spans="2:15" x14ac:dyDescent="0.25">
      <c r="B34" s="16"/>
      <c r="C34" s="16"/>
      <c r="D34" s="1"/>
      <c r="G34" s="17" t="s">
        <v>14</v>
      </c>
      <c r="H34" s="17"/>
      <c r="I34" s="12">
        <f>I31/I33</f>
        <v>0.86956521739130432</v>
      </c>
      <c r="J34" s="13">
        <f t="shared" ref="J34:N34" si="5">J31/J33</f>
        <v>0</v>
      </c>
      <c r="K34" s="13">
        <f t="shared" si="5"/>
        <v>0</v>
      </c>
      <c r="L34" s="13">
        <f t="shared" si="5"/>
        <v>0</v>
      </c>
      <c r="M34" s="13">
        <f t="shared" si="5"/>
        <v>0</v>
      </c>
      <c r="N34" s="13">
        <f t="shared" si="5"/>
        <v>0</v>
      </c>
    </row>
    <row r="35" spans="2:15" x14ac:dyDescent="0.25">
      <c r="B35" s="16"/>
      <c r="C35" s="16"/>
      <c r="D35" s="1"/>
      <c r="G35" s="17" t="s">
        <v>15</v>
      </c>
      <c r="H35" s="17"/>
      <c r="I35" s="12">
        <f>I32/I33</f>
        <v>0.13043478260869565</v>
      </c>
      <c r="J35" s="12">
        <f t="shared" ref="J35:N35" si="6">J32/J33</f>
        <v>1</v>
      </c>
      <c r="K35" s="13">
        <f t="shared" si="6"/>
        <v>1</v>
      </c>
      <c r="L35" s="13">
        <f t="shared" si="6"/>
        <v>1</v>
      </c>
      <c r="M35" s="13">
        <f t="shared" si="6"/>
        <v>1</v>
      </c>
      <c r="N35" s="13">
        <f t="shared" si="6"/>
        <v>1</v>
      </c>
    </row>
    <row r="36" spans="2:15" x14ac:dyDescent="0.25">
      <c r="B36" s="16"/>
      <c r="C36" s="16"/>
      <c r="D36" s="7"/>
    </row>
    <row r="37" spans="2:15" x14ac:dyDescent="0.25">
      <c r="B37" s="1"/>
      <c r="C37" s="1"/>
      <c r="D37" s="7"/>
    </row>
    <row r="38" spans="2:15" x14ac:dyDescent="0.25">
      <c r="I38" s="18"/>
      <c r="J38" s="18"/>
      <c r="K38" s="18"/>
      <c r="L38" s="18"/>
      <c r="M38" s="18"/>
      <c r="N38" s="18"/>
      <c r="O38" s="18"/>
    </row>
    <row r="39" spans="2:15" x14ac:dyDescent="0.25">
      <c r="I39" s="15" t="s">
        <v>16</v>
      </c>
      <c r="J39" s="15"/>
      <c r="K39" s="15"/>
      <c r="L39" s="15"/>
      <c r="M39" s="15"/>
      <c r="N39" s="15"/>
      <c r="O39" s="15"/>
    </row>
  </sheetData>
  <mergeCells count="45">
    <mergeCell ref="C7:H7"/>
    <mergeCell ref="C8:H8"/>
    <mergeCell ref="C9:H9"/>
    <mergeCell ref="C11:H11"/>
    <mergeCell ref="A1:O1"/>
    <mergeCell ref="B2:O2"/>
    <mergeCell ref="C3:F3"/>
    <mergeCell ref="I3:J3"/>
    <mergeCell ref="M3:N3"/>
    <mergeCell ref="C5:F5"/>
    <mergeCell ref="H5:I5"/>
    <mergeCell ref="J5:O5"/>
    <mergeCell ref="C22:H22"/>
    <mergeCell ref="C12:H12"/>
    <mergeCell ref="C13:H13"/>
    <mergeCell ref="C14:H14"/>
    <mergeCell ref="C15:H15"/>
    <mergeCell ref="C17:H17"/>
    <mergeCell ref="C18:H18"/>
    <mergeCell ref="C19:H19"/>
    <mergeCell ref="C20:H20"/>
    <mergeCell ref="C21:H21"/>
    <mergeCell ref="B32:C32"/>
    <mergeCell ref="G32:H32"/>
    <mergeCell ref="C23:H23"/>
    <mergeCell ref="C24:H24"/>
    <mergeCell ref="C26:H26"/>
    <mergeCell ref="C27:H27"/>
    <mergeCell ref="C28:H28"/>
    <mergeCell ref="B36:C36"/>
    <mergeCell ref="I38:O38"/>
    <mergeCell ref="I39:O39"/>
    <mergeCell ref="C10:H10"/>
    <mergeCell ref="C16:H16"/>
    <mergeCell ref="C25:H25"/>
    <mergeCell ref="C29:H29"/>
    <mergeCell ref="C30:H30"/>
    <mergeCell ref="B33:D33"/>
    <mergeCell ref="G33:H33"/>
    <mergeCell ref="B34:C34"/>
    <mergeCell ref="G34:H34"/>
    <mergeCell ref="B35:C35"/>
    <mergeCell ref="G35:H35"/>
    <mergeCell ref="B31:C31"/>
    <mergeCell ref="G31:H31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ECOLOGIA </vt:lpstr>
      <vt:lpstr>CONTAMINACION ATMOSFERICA </vt:lpstr>
      <vt:lpstr>EVALUACION DE IMPACTO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2025-03-11T17:16:20Z</dcterms:modified>
</cp:coreProperties>
</file>