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"/>
    </mc:Choice>
  </mc:AlternateContent>
  <xr:revisionPtr revIDLastSave="0" documentId="13_ncr:1_{FC7F7C83-436C-43C6-95D6-6D0325AE6092}" xr6:coauthVersionLast="47" xr6:coauthVersionMax="47" xr10:uidLastSave="{00000000-0000-0000-0000-000000000000}"/>
  <bookViews>
    <workbookView xWindow="28680" yWindow="2355" windowWidth="13740" windowHeight="23520" tabRatio="500" firstSheet="4" activeTab="4" xr2:uid="{00000000-000D-0000-FFFF-FFFF00000000}"/>
  </bookViews>
  <sheets>
    <sheet name="Contabilidad Orientada a los Ne" sheetId="1" r:id="rId1"/>
    <sheet name="Gestión Financiera Digital - A" sheetId="2" r:id="rId2"/>
    <sheet name="Gestión Financiera Digital - B" sheetId="3" r:id="rId3"/>
    <sheet name="Programación en Ambiente Client" sheetId="4" r:id="rId4"/>
    <sheet name="Exploración y Visualización de 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1" i="5" l="1"/>
  <c r="S10" i="5"/>
  <c r="S11" i="4"/>
  <c r="S10" i="4"/>
  <c r="Q10" i="3"/>
  <c r="Q11" i="3" s="1"/>
  <c r="O12" i="3"/>
  <c r="O15" i="3"/>
  <c r="O16" i="3"/>
  <c r="O17" i="3"/>
  <c r="Q11" i="2"/>
  <c r="Q10" i="2"/>
  <c r="T11" i="1"/>
  <c r="T10" i="1"/>
  <c r="S11" i="1"/>
  <c r="S10" i="1"/>
  <c r="Q15" i="5"/>
  <c r="Q16" i="5"/>
  <c r="M55" i="5"/>
  <c r="Q24" i="4"/>
  <c r="Q25" i="4"/>
  <c r="Q26" i="4"/>
  <c r="Q27" i="4"/>
  <c r="Q28" i="4"/>
  <c r="O20" i="3"/>
  <c r="O14" i="3"/>
  <c r="O13" i="3"/>
  <c r="L55" i="3"/>
  <c r="O11" i="3"/>
  <c r="O18" i="3"/>
  <c r="O19" i="3"/>
  <c r="O10" i="2"/>
  <c r="O11" i="2"/>
  <c r="O12" i="2"/>
  <c r="O16" i="2"/>
  <c r="O19" i="2"/>
  <c r="O20" i="2"/>
  <c r="O21" i="2"/>
  <c r="O22" i="2"/>
  <c r="O23" i="2"/>
  <c r="O9" i="2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9" i="1"/>
  <c r="M55" i="1"/>
  <c r="P56" i="5"/>
  <c r="O56" i="5"/>
  <c r="N56" i="5"/>
  <c r="L56" i="5"/>
  <c r="K56" i="5"/>
  <c r="J56" i="5"/>
  <c r="P55" i="5"/>
  <c r="P58" i="5" s="1"/>
  <c r="O55" i="5"/>
  <c r="O58" i="5" s="1"/>
  <c r="N55" i="5"/>
  <c r="N58" i="5" s="1"/>
  <c r="L55" i="5"/>
  <c r="L58" i="5" s="1"/>
  <c r="K55" i="5"/>
  <c r="K58" i="5" s="1"/>
  <c r="J55" i="5"/>
  <c r="J58" i="5" s="1"/>
  <c r="P54" i="5"/>
  <c r="P57" i="5" s="1"/>
  <c r="O54" i="5"/>
  <c r="O57" i="5" s="1"/>
  <c r="N54" i="5"/>
  <c r="N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L56" i="4"/>
  <c r="L57" i="4" s="1"/>
  <c r="K56" i="4"/>
  <c r="J56" i="4"/>
  <c r="P55" i="4"/>
  <c r="P58" i="4" s="1"/>
  <c r="O55" i="4"/>
  <c r="O58" i="4" s="1"/>
  <c r="N55" i="4"/>
  <c r="N58" i="4" s="1"/>
  <c r="L55" i="4"/>
  <c r="L58" i="4" s="1"/>
  <c r="K55" i="4"/>
  <c r="K58" i="4" s="1"/>
  <c r="J55" i="4"/>
  <c r="P54" i="4"/>
  <c r="P57" i="4" s="1"/>
  <c r="O54" i="4"/>
  <c r="O57" i="4" s="1"/>
  <c r="N54" i="4"/>
  <c r="N57" i="4" s="1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10" i="4"/>
  <c r="B10" i="4"/>
  <c r="N56" i="3"/>
  <c r="K56" i="3"/>
  <c r="J56" i="3"/>
  <c r="N55" i="3"/>
  <c r="N58" i="3" s="1"/>
  <c r="K55" i="3"/>
  <c r="K58" i="3" s="1"/>
  <c r="J55" i="3"/>
  <c r="J58" i="3" s="1"/>
  <c r="N54" i="3"/>
  <c r="N57" i="3" s="1"/>
  <c r="K54" i="3"/>
  <c r="K57" i="3" s="1"/>
  <c r="J54" i="3"/>
  <c r="J57" i="3" s="1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1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56" i="2"/>
  <c r="M56" i="2"/>
  <c r="K56" i="2"/>
  <c r="J56" i="2"/>
  <c r="N55" i="2"/>
  <c r="M55" i="2"/>
  <c r="K55" i="2"/>
  <c r="J55" i="2"/>
  <c r="N54" i="2"/>
  <c r="N57" i="2" s="1"/>
  <c r="M54" i="2"/>
  <c r="K54" i="2"/>
  <c r="J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18" i="2"/>
  <c r="O17" i="2"/>
  <c r="O15" i="2"/>
  <c r="O14" i="2"/>
  <c r="O13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P56" i="1"/>
  <c r="O56" i="1"/>
  <c r="N56" i="1"/>
  <c r="L56" i="1"/>
  <c r="K56" i="1"/>
  <c r="J56" i="1"/>
  <c r="P55" i="1"/>
  <c r="P58" i="1" s="1"/>
  <c r="O55" i="1"/>
  <c r="O58" i="1" s="1"/>
  <c r="N55" i="1"/>
  <c r="N58" i="1" s="1"/>
  <c r="L55" i="1"/>
  <c r="K55" i="1"/>
  <c r="K58" i="1" s="1"/>
  <c r="J55" i="1"/>
  <c r="J58" i="1" s="1"/>
  <c r="P54" i="1"/>
  <c r="P57" i="1" s="1"/>
  <c r="O54" i="1"/>
  <c r="O57" i="1" s="1"/>
  <c r="N54" i="1"/>
  <c r="N57" i="1" s="1"/>
  <c r="L54" i="1"/>
  <c r="K54" i="1"/>
  <c r="J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N58" i="2" l="1"/>
  <c r="M58" i="2"/>
  <c r="M56" i="5"/>
  <c r="M58" i="5" s="1"/>
  <c r="M54" i="5"/>
  <c r="Q9" i="5"/>
  <c r="Q56" i="5" s="1"/>
  <c r="J57" i="4"/>
  <c r="J58" i="4"/>
  <c r="K57" i="4"/>
  <c r="M55" i="3"/>
  <c r="M56" i="3"/>
  <c r="O22" i="3"/>
  <c r="M54" i="3"/>
  <c r="M57" i="3" s="1"/>
  <c r="O10" i="3"/>
  <c r="L54" i="3"/>
  <c r="O9" i="3"/>
  <c r="L56" i="3"/>
  <c r="L58" i="3" s="1"/>
  <c r="O54" i="3"/>
  <c r="J58" i="2"/>
  <c r="J57" i="2"/>
  <c r="K58" i="2"/>
  <c r="K57" i="2"/>
  <c r="M57" i="2"/>
  <c r="L54" i="2"/>
  <c r="O55" i="2"/>
  <c r="L55" i="2"/>
  <c r="L56" i="2"/>
  <c r="M56" i="1"/>
  <c r="M58" i="1" s="1"/>
  <c r="M54" i="1"/>
  <c r="M57" i="1" s="1"/>
  <c r="J57" i="1"/>
  <c r="L58" i="1"/>
  <c r="Q56" i="1"/>
  <c r="Q55" i="1"/>
  <c r="K57" i="1"/>
  <c r="Q55" i="5"/>
  <c r="Q58" i="5" s="1"/>
  <c r="O56" i="2"/>
  <c r="O54" i="2"/>
  <c r="L57" i="1"/>
  <c r="Q54" i="1"/>
  <c r="O56" i="3" l="1"/>
  <c r="O55" i="3"/>
  <c r="O58" i="3" s="1"/>
  <c r="M58" i="3"/>
  <c r="O57" i="3"/>
  <c r="Q54" i="5"/>
  <c r="Q57" i="5" s="1"/>
  <c r="M57" i="5"/>
  <c r="L57" i="3"/>
  <c r="O58" i="2"/>
  <c r="O57" i="2"/>
  <c r="L58" i="2"/>
  <c r="L57" i="2"/>
  <c r="Q57" i="1"/>
  <c r="Q58" i="1"/>
  <c r="Q9" i="4"/>
  <c r="Q56" i="4" s="1"/>
  <c r="M55" i="4"/>
  <c r="M54" i="4"/>
  <c r="M56" i="4"/>
  <c r="M57" i="4" l="1"/>
  <c r="M58" i="4"/>
  <c r="Q55" i="4"/>
  <c r="Q58" i="4" s="1"/>
  <c r="Q54" i="4"/>
  <c r="Q57" i="4" s="1"/>
</calcChain>
</file>

<file path=xl/sharedStrings.xml><?xml version="1.0" encoding="utf-8"?>
<sst xmlns="http://schemas.openxmlformats.org/spreadsheetml/2006/main" count="316" uniqueCount="215">
  <si>
    <t>INSTITUTO TECNOLOGCIO SUPERIOR DE SAN ANDRES TUXTLA</t>
  </si>
  <si>
    <t>REPORTE DE CALIFICACIONES</t>
  </si>
  <si>
    <t>MATERIA</t>
  </si>
  <si>
    <t>Contabilidad Orientada a los Negocios</t>
  </si>
  <si>
    <t>GRUPO</t>
  </si>
  <si>
    <t>207-A</t>
  </si>
  <si>
    <t>FECHA</t>
  </si>
  <si>
    <t>PERIODO</t>
  </si>
  <si>
    <t>Febrero – Junio 2025</t>
  </si>
  <si>
    <t>CATEDRÁTICO</t>
  </si>
  <si>
    <t>Lorenzo de Jesús Organista Oliveros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</si>
  <si>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</si>
  <si>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</si>
  <si>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</si>
  <si>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</si>
  <si>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</si>
  <si>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</si>
  <si>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</si>
  <si>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</si>
  <si>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</si>
  <si>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</si>
  <si>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</si>
  <si>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</si>
  <si>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</si>
  <si>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</si>
  <si>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</si>
  <si>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</si>
  <si>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</si>
  <si>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231U0667</t>
  </si>
  <si>
    <t>CASTILLO MONTALVO FERNANDA DEL CARMEN</t>
  </si>
  <si>
    <t>241U0281</t>
  </si>
  <si>
    <t>CRUZ BAXIN VANESSA</t>
  </si>
  <si>
    <t>241U0289</t>
  </si>
  <si>
    <t>GONZALEZ ROBEGLIA LESLYE ROSALVA</t>
  </si>
  <si>
    <t>231U0295</t>
  </si>
  <si>
    <t>HERRERA ATAXCA CAMILA</t>
  </si>
  <si>
    <t>241U0297</t>
  </si>
  <si>
    <t>LEON COBAXIN NATALY GUADALUPE</t>
  </si>
  <si>
    <t>231U0300</t>
  </si>
  <si>
    <t>LUCHO XOLO ERIK JHOVANI</t>
  </si>
  <si>
    <t>231U0307</t>
  </si>
  <si>
    <t>MENDEZ ESPEJO MANUEL EDUARDO</t>
  </si>
  <si>
    <t>241U0304</t>
  </si>
  <si>
    <t>MIRANDA NAVARRETE MELISSA</t>
  </si>
  <si>
    <t>241U0306</t>
  </si>
  <si>
    <t>MIXTEGA SEBASTIAN DEMIR GERARDO</t>
  </si>
  <si>
    <t>231U0310</t>
  </si>
  <si>
    <t>MOTO COBAXIN JORGE FRANCISCO</t>
  </si>
  <si>
    <t>231U0631</t>
  </si>
  <si>
    <t>ORTEGA CADENA GERVACIO</t>
  </si>
  <si>
    <t>221U0861</t>
  </si>
  <si>
    <t>ORTIZ CRUZ FRIDA MONSERRAT</t>
  </si>
  <si>
    <t>241U0310</t>
  </si>
  <si>
    <t>PEREZ CORDOBA EMIRETH</t>
  </si>
  <si>
    <t>231U0665</t>
  </si>
  <si>
    <t>PEREZ PEREYRA ANGEL DANIEL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</si>
  <si>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</si>
  <si>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</si>
  <si>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</si>
  <si>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</si>
  <si>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</si>
  <si>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</si>
  <si>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</si>
  <si>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</si>
  <si>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</si>
  <si>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GUZMAN REBECA MABEL</t>
  </si>
  <si>
    <t>241U0325</t>
  </si>
  <si>
    <t>VICENTE ENCALADA LUZ ALEXA</t>
  </si>
  <si>
    <t>241U0326</t>
  </si>
  <si>
    <t>XIGUIL TAPIA JADE ALEXIA</t>
  </si>
  <si>
    <t>241U0327</t>
  </si>
  <si>
    <t>ZAPO BAXIN CAROLINA ELIZABETH</t>
  </si>
  <si>
    <t>APROBADOS</t>
  </si>
  <si>
    <t>REPROBADOS</t>
  </si>
  <si>
    <t>TOTAL</t>
  </si>
  <si>
    <t>% APROBACION</t>
  </si>
  <si>
    <t>% REPROBACION</t>
  </si>
  <si>
    <t>FIRMA DEL CATEDRATICO</t>
  </si>
  <si>
    <t>Gestión Financiera Digital</t>
  </si>
  <si>
    <t>807 – A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</si>
  <si>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</si>
  <si>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</si>
  <si>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</si>
  <si>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</si>
  <si>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</si>
  <si>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</si>
  <si>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</si>
  <si>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</si>
  <si>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</si>
  <si>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</si>
  <si>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</si>
  <si>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</si>
  <si>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</si>
  <si>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</si>
  <si>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</si>
  <si>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</si>
  <si>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</si>
  <si>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</si>
  <si>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</si>
  <si>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</si>
  <si>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</si>
  <si>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</si>
  <si>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211U0337</t>
  </si>
  <si>
    <t>MALDONADO MALAGA MARIA JOSE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</si>
  <si>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</si>
  <si>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</si>
  <si>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</si>
  <si>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</si>
  <si>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</si>
  <si>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</si>
  <si>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</si>
  <si>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</si>
  <si>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</si>
  <si>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</si>
  <si>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</si>
  <si>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</si>
  <si>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</si>
  <si>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</si>
  <si>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</si>
  <si>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</si>
  <si>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</si>
  <si>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</si>
  <si>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</si>
  <si>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</si>
  <si>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</si>
  <si>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</si>
  <si>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>807 – B</t>
  </si>
  <si>
    <t>211U0318</t>
  </si>
  <si>
    <t>CAPORAL FIGAROLA EDGAR DE JESUS</t>
  </si>
  <si>
    <t>211U0319</t>
  </si>
  <si>
    <t>CARVAJAL BAPO YOALI ESPERANZA</t>
  </si>
  <si>
    <t>211U0323</t>
  </si>
  <si>
    <t>CHIPOL ESCOBAR AIDA LUISA</t>
  </si>
  <si>
    <t>211U0332</t>
  </si>
  <si>
    <t>JIMENEZ POLITO YADIRA</t>
  </si>
  <si>
    <t>211U0336</t>
  </si>
  <si>
    <t>MALAGA TEMICH KARLA ALEJANDRA</t>
  </si>
  <si>
    <t>211U0548</t>
  </si>
  <si>
    <t>MORA LUNA EDGAR DE JESUS</t>
  </si>
  <si>
    <t>211U0343</t>
  </si>
  <si>
    <t>MORALES AZAMAR GLADYS STEFANY</t>
  </si>
  <si>
    <t>211U0539</t>
  </si>
  <si>
    <t>PEREZ HERNANDEZ ESTHEFANIA</t>
  </si>
  <si>
    <t>211U0352</t>
  </si>
  <si>
    <t>QUINO AYALA PERLA ITZEL</t>
  </si>
  <si>
    <t>211U0267</t>
  </si>
  <si>
    <t>QUINO SALAZAR KARLA PATRICIA</t>
  </si>
  <si>
    <t>211U0354</t>
  </si>
  <si>
    <t>RIVERA CHAGALA ITZEL</t>
  </si>
  <si>
    <t>211U0275</t>
  </si>
  <si>
    <t>SAN JUAN RAMOS JASON</t>
  </si>
  <si>
    <t>211U0363</t>
  </si>
  <si>
    <t>XOLO XOLO MIRIAM</t>
  </si>
  <si>
    <t>211U0364</t>
  </si>
  <si>
    <t>ZETINA MONDRAGON JOSE ANTONIO</t>
  </si>
  <si>
    <t>Programación en Ambiente Cliente Servidor</t>
  </si>
  <si>
    <t>610 – A</t>
  </si>
  <si>
    <t>221U0495</t>
  </si>
  <si>
    <t>CAIXBA HERRERA MARIA GRISEL</t>
  </si>
  <si>
    <t>221U0496</t>
  </si>
  <si>
    <t>CHACHA PÉREZ ALBA MARINA</t>
  </si>
  <si>
    <t>221U0497</t>
  </si>
  <si>
    <t>CHAGALA PUCHETA ANGEL DAVID</t>
  </si>
  <si>
    <t>221U0203</t>
  </si>
  <si>
    <t>CRUZ ZACARIAS WENDY ELLEN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</si>
  <si>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</si>
  <si>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</si>
  <si>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</si>
  <si>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</si>
  <si>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</si>
  <si>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</si>
  <si>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</si>
  <si>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</si>
  <si>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221U0507</t>
  </si>
  <si>
    <t>MONTAN MARTINEZ ANNETTE</t>
  </si>
  <si>
    <t>221U0508</t>
  </si>
  <si>
    <t>PAXTIAN CAMPECHANO RAFAEL</t>
  </si>
  <si>
    <t>221U0509</t>
  </si>
  <si>
    <t>PIO COMI CARLOS JAEL</t>
  </si>
  <si>
    <t>221U0510</t>
  </si>
  <si>
    <t>POLITO CHIGO KELVIN</t>
  </si>
  <si>
    <t>221U0238</t>
  </si>
  <si>
    <t>POLITO VENTURA LUIS GERARDO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</si>
  <si>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</si>
  <si>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</si>
  <si>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</si>
  <si>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</si>
  <si>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</si>
  <si>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</si>
  <si>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</si>
  <si>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</si>
  <si>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</si>
  <si>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</si>
  <si>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</si>
  <si>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</si>
  <si>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</si>
  <si>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</si>
  <si>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Exploración y Visualización de Datos</t>
  </si>
  <si>
    <t>810 – A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</si>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</sst>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8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2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/>
    <xf numFmtId="0" fontId="2" fillId="3" borderId="3" xfId="0" applyFont="1" applyFill="1" applyBorder="1" applyAlignment="1">
      <alignment horizontal="center"/>
    </xf>
    <xf numFmtId="9" fontId="2" fillId="3" borderId="2" xfId="1" applyFont="1" applyFill="1" applyBorder="1" applyAlignment="1" applyProtection="1">
      <alignment horizontal="center"/>
    </xf>
    <xf numFmtId="9" fontId="4" fillId="3" borderId="2" xfId="1" applyFont="1" applyFill="1" applyBorder="1" applyAlignment="1" applyProtection="1">
      <alignment horizontal="center"/>
    </xf>
    <xf numFmtId="164" fontId="5" fillId="0" borderId="5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/>
    <xf numFmtId="0" fontId="2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0" fillId="0" borderId="2" xfId="0" applyBorder="1"/>
    <xf numFmtId="0" fontId="7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62"/>
  <sheetViews>
    <sheetView topLeftCell="H1" zoomScale="110" zoomScaleNormal="110" workbookViewId="0">
      <selection activeCell="N4" sqref="N4:O4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0" ht="15.75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  <c r="R2" s="7"/>
    </row>
    <row r="3" spans="2:20" x14ac:dyDescent="0.25"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5"/>
      <c r="R3" s="5"/>
    </row>
    <row r="4" spans="2:20" x14ac:dyDescent="0.25">
      <c r="C4" t="s">
        <v>2</v>
      </c>
      <c r="D4" s="40" t="s">
        <v>3</v>
      </c>
      <c r="E4" s="40"/>
      <c r="F4" s="40"/>
      <c r="G4" s="40"/>
      <c r="I4" t="s">
        <v>4</v>
      </c>
      <c r="J4" s="36" t="s">
        <v>5</v>
      </c>
      <c r="K4" s="36"/>
      <c r="M4" t="s">
        <v>6</v>
      </c>
      <c r="N4" s="41">
        <v>45812</v>
      </c>
      <c r="O4" s="41"/>
    </row>
    <row r="5" spans="2:20" ht="6.75" customHeight="1" x14ac:dyDescent="0.25">
      <c r="D5" s="8"/>
    </row>
    <row r="6" spans="2:20" x14ac:dyDescent="0.25">
      <c r="C6" t="s">
        <v>7</v>
      </c>
      <c r="D6" s="36" t="s">
        <v>8</v>
      </c>
      <c r="E6" s="36"/>
      <c r="F6" s="36"/>
      <c r="G6" s="36"/>
      <c r="I6" s="27" t="s">
        <v>9</v>
      </c>
      <c r="J6" s="27"/>
      <c r="K6" s="37" t="s">
        <v>10</v>
      </c>
      <c r="L6" s="37"/>
      <c r="M6" s="37"/>
      <c r="N6" s="37"/>
      <c r="O6" s="37"/>
      <c r="P6" s="37"/>
    </row>
    <row r="7" spans="2:20" ht="11.25" customHeight="1" x14ac:dyDescent="0.25"/>
    <row r="8" spans="2:20" x14ac:dyDescent="0.25">
      <c r="B8" s="9" t="s">
        <v>11</v>
      </c>
      <c r="C8" s="9" t="s">
        <v>12</v>
      </c>
      <c r="D8" s="33" t="s">
        <v>13</v>
      </c>
      <c r="E8" s="33"/>
      <c r="F8" s="33"/>
      <c r="G8" s="33"/>
      <c r="H8" s="33"/>
      <c r="I8" s="3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10" t="s">
        <v>21</v>
      </c>
    </row>
    <row r="9" spans="2:20" x14ac:dyDescent="0.25">
      <c r="B9" s="3">
        <v>1</v>
      </c>
      <c r="C9" s="3" t="s">
        <v>22</v>
      </c>
      <c r="D9" s="35" t="s">
        <v>23</v>
      </c>
      <c r="E9" s="35"/>
      <c r="F9" s="35"/>
      <c r="G9" s="35"/>
      <c r="H9" s="35"/>
      <c r="I9" s="35"/>
      <c r="J9" s="10">
        <v>88</v>
      </c>
      <c r="K9" s="10">
        <v>100</v>
      </c>
      <c r="L9" s="10">
        <v>100</v>
      </c>
      <c r="M9" s="19">
        <v>96</v>
      </c>
      <c r="N9" s="18">
        <v>96</v>
      </c>
      <c r="O9" s="4"/>
      <c r="P9" s="4"/>
      <c r="Q9" s="11">
        <f>SUM(J9:P9)/5</f>
        <v>96</v>
      </c>
      <c r="S9" s="43">
        <v>89</v>
      </c>
      <c r="T9" s="43">
        <v>89</v>
      </c>
    </row>
    <row r="10" spans="2:20" x14ac:dyDescent="0.25">
      <c r="B10" s="3">
        <f t="shared" ref="B10:B53" si="0">B9+1</f>
        <v>2</v>
      </c>
      <c r="C10" s="3" t="s">
        <v>24</v>
      </c>
      <c r="D10" s="35" t="s">
        <v>25</v>
      </c>
      <c r="E10" s="35"/>
      <c r="F10" s="35"/>
      <c r="G10" s="35"/>
      <c r="H10" s="35"/>
      <c r="I10" s="35"/>
      <c r="J10" s="10">
        <v>94</v>
      </c>
      <c r="K10" s="10">
        <v>100</v>
      </c>
      <c r="L10" s="10">
        <v>100</v>
      </c>
      <c r="M10" s="19">
        <v>98</v>
      </c>
      <c r="N10" s="18">
        <v>98</v>
      </c>
      <c r="O10" s="4"/>
      <c r="P10" s="4"/>
      <c r="Q10" s="11">
        <f t="shared" ref="Q10:Q33" si="1">SUM(J10:P10)/5</f>
        <v>98</v>
      </c>
      <c r="S10" s="43">
        <f>COUNTIF(M9:M33,"&gt;="&amp;S9)</f>
        <v>16</v>
      </c>
      <c r="T10" s="43">
        <f>COUNTIF(N9:N33,"&gt;="&amp;T9)</f>
        <v>16</v>
      </c>
    </row>
    <row r="11" spans="2:20" x14ac:dyDescent="0.25">
      <c r="B11" s="3">
        <f t="shared" si="0"/>
        <v>3</v>
      </c>
      <c r="C11" s="3" t="s">
        <v>26</v>
      </c>
      <c r="D11" s="35" t="s">
        <v>27</v>
      </c>
      <c r="E11" s="35"/>
      <c r="F11" s="35"/>
      <c r="G11" s="35"/>
      <c r="H11" s="35"/>
      <c r="I11" s="35"/>
      <c r="J11" s="10">
        <v>91</v>
      </c>
      <c r="K11" s="10">
        <v>100</v>
      </c>
      <c r="L11" s="10">
        <v>100</v>
      </c>
      <c r="M11" s="20">
        <v>97</v>
      </c>
      <c r="N11" s="18">
        <v>97</v>
      </c>
      <c r="O11" s="4"/>
      <c r="P11" s="4"/>
      <c r="Q11" s="11">
        <f t="shared" si="1"/>
        <v>97</v>
      </c>
      <c r="S11" s="43">
        <f>(S10/25)*100</f>
        <v>64</v>
      </c>
      <c r="T11" s="43">
        <f>(T10/25)*100</f>
        <v>64</v>
      </c>
    </row>
    <row r="12" spans="2:20" x14ac:dyDescent="0.25">
      <c r="B12" s="3">
        <f t="shared" si="0"/>
        <v>4</v>
      </c>
      <c r="C12" s="3" t="s">
        <v>28</v>
      </c>
      <c r="D12" s="35" t="s">
        <v>29</v>
      </c>
      <c r="E12" s="35"/>
      <c r="F12" s="35"/>
      <c r="G12" s="35"/>
      <c r="H12" s="35"/>
      <c r="I12" s="35"/>
      <c r="J12" s="10">
        <v>81</v>
      </c>
      <c r="K12" s="12">
        <v>0</v>
      </c>
      <c r="L12" s="12">
        <v>0</v>
      </c>
      <c r="M12" s="20">
        <v>73.666666666666671</v>
      </c>
      <c r="N12" s="18">
        <v>73.666666666666671</v>
      </c>
      <c r="O12" s="4"/>
      <c r="P12" s="4"/>
      <c r="Q12" s="11">
        <f t="shared" si="1"/>
        <v>45.666666666666671</v>
      </c>
    </row>
    <row r="13" spans="2:20" x14ac:dyDescent="0.25">
      <c r="B13" s="3">
        <f t="shared" si="0"/>
        <v>5</v>
      </c>
      <c r="C13" s="3" t="s">
        <v>30</v>
      </c>
      <c r="D13" s="35" t="s">
        <v>31</v>
      </c>
      <c r="E13" s="35"/>
      <c r="F13" s="35"/>
      <c r="G13" s="35"/>
      <c r="H13" s="35"/>
      <c r="I13" s="35"/>
      <c r="J13" s="10">
        <v>78</v>
      </c>
      <c r="K13" s="10">
        <v>100</v>
      </c>
      <c r="L13" s="10">
        <v>100</v>
      </c>
      <c r="M13" s="20">
        <v>92.666666666666671</v>
      </c>
      <c r="N13" s="18">
        <v>92.666666666666671</v>
      </c>
      <c r="O13" s="4"/>
      <c r="P13" s="4"/>
      <c r="Q13" s="11">
        <f t="shared" si="1"/>
        <v>92.666666666666671</v>
      </c>
    </row>
    <row r="14" spans="2:20" x14ac:dyDescent="0.25">
      <c r="B14" s="3">
        <f t="shared" si="0"/>
        <v>6</v>
      </c>
      <c r="C14" s="3" t="s">
        <v>32</v>
      </c>
      <c r="D14" s="35" t="s">
        <v>33</v>
      </c>
      <c r="E14" s="35"/>
      <c r="F14" s="35"/>
      <c r="G14" s="35"/>
      <c r="H14" s="35"/>
      <c r="I14" s="35"/>
      <c r="J14" s="10">
        <v>92</v>
      </c>
      <c r="K14" s="10">
        <v>100</v>
      </c>
      <c r="L14" s="10">
        <v>100</v>
      </c>
      <c r="M14" s="20">
        <v>97.333333333333329</v>
      </c>
      <c r="N14" s="18">
        <v>97.333333333333329</v>
      </c>
      <c r="O14" s="4"/>
      <c r="P14" s="4"/>
      <c r="Q14" s="11">
        <f t="shared" si="1"/>
        <v>97.333333333333329</v>
      </c>
    </row>
    <row r="15" spans="2:20" x14ac:dyDescent="0.25">
      <c r="B15" s="3">
        <f t="shared" si="0"/>
        <v>7</v>
      </c>
      <c r="C15" s="3" t="s">
        <v>34</v>
      </c>
      <c r="D15" s="35" t="s">
        <v>35</v>
      </c>
      <c r="E15" s="35"/>
      <c r="F15" s="35"/>
      <c r="G15" s="35"/>
      <c r="H15" s="35"/>
      <c r="I15" s="35"/>
      <c r="J15" s="10">
        <v>80</v>
      </c>
      <c r="K15" s="10">
        <v>90</v>
      </c>
      <c r="L15" s="12">
        <v>0</v>
      </c>
      <c r="M15" s="20">
        <v>80</v>
      </c>
      <c r="N15" s="18">
        <v>80</v>
      </c>
      <c r="O15" s="4"/>
      <c r="P15" s="4"/>
      <c r="Q15" s="11">
        <f t="shared" si="1"/>
        <v>66</v>
      </c>
    </row>
    <row r="16" spans="2:20" x14ac:dyDescent="0.25">
      <c r="B16" s="3">
        <f t="shared" si="0"/>
        <v>8</v>
      </c>
      <c r="C16" s="3" t="s">
        <v>36</v>
      </c>
      <c r="D16" s="35" t="s">
        <v>37</v>
      </c>
      <c r="E16" s="35"/>
      <c r="F16" s="35"/>
      <c r="G16" s="35"/>
      <c r="H16" s="35"/>
      <c r="I16" s="35"/>
      <c r="J16" s="10">
        <v>94</v>
      </c>
      <c r="K16" s="10">
        <v>100</v>
      </c>
      <c r="L16" s="10">
        <v>100</v>
      </c>
      <c r="M16" s="20">
        <v>98</v>
      </c>
      <c r="N16" s="18">
        <v>98</v>
      </c>
      <c r="O16" s="4"/>
      <c r="P16" s="4"/>
      <c r="Q16" s="11">
        <f t="shared" si="1"/>
        <v>98</v>
      </c>
    </row>
    <row r="17" spans="2:17" x14ac:dyDescent="0.25">
      <c r="B17" s="3">
        <f t="shared" si="0"/>
        <v>9</v>
      </c>
      <c r="C17" s="3" t="s">
        <v>38</v>
      </c>
      <c r="D17" s="35" t="s">
        <v>39</v>
      </c>
      <c r="E17" s="35"/>
      <c r="F17" s="35"/>
      <c r="G17" s="35"/>
      <c r="H17" s="35"/>
      <c r="I17" s="35"/>
      <c r="J17" s="10">
        <v>87</v>
      </c>
      <c r="K17" s="10">
        <v>82</v>
      </c>
      <c r="L17" s="12">
        <v>0</v>
      </c>
      <c r="M17" s="20">
        <v>79.666666666666671</v>
      </c>
      <c r="N17" s="18">
        <v>79.666666666666671</v>
      </c>
      <c r="O17" s="4"/>
      <c r="P17" s="4"/>
      <c r="Q17" s="11">
        <f t="shared" si="1"/>
        <v>65.666666666666671</v>
      </c>
    </row>
    <row r="18" spans="2:17" x14ac:dyDescent="0.25">
      <c r="B18" s="3">
        <f t="shared" si="0"/>
        <v>10</v>
      </c>
      <c r="C18" s="3" t="s">
        <v>40</v>
      </c>
      <c r="D18" s="35" t="s">
        <v>41</v>
      </c>
      <c r="E18" s="35"/>
      <c r="F18" s="35"/>
      <c r="G18" s="35"/>
      <c r="H18" s="35"/>
      <c r="I18" s="35"/>
      <c r="J18" s="10">
        <v>87</v>
      </c>
      <c r="K18" s="12">
        <v>0</v>
      </c>
      <c r="L18" s="12">
        <v>0</v>
      </c>
      <c r="M18" s="20">
        <v>75.666666666666671</v>
      </c>
      <c r="N18" s="18">
        <v>75.666666666666671</v>
      </c>
      <c r="O18" s="4"/>
      <c r="P18" s="4"/>
      <c r="Q18" s="11">
        <f t="shared" si="1"/>
        <v>47.666666666666671</v>
      </c>
    </row>
    <row r="19" spans="2:17" x14ac:dyDescent="0.25">
      <c r="B19" s="3">
        <f t="shared" si="0"/>
        <v>11</v>
      </c>
      <c r="C19" s="3" t="s">
        <v>42</v>
      </c>
      <c r="D19" s="35" t="s">
        <v>43</v>
      </c>
      <c r="E19" s="35"/>
      <c r="F19" s="35"/>
      <c r="G19" s="35"/>
      <c r="H19" s="35"/>
      <c r="I19" s="35"/>
      <c r="J19" s="10">
        <v>94</v>
      </c>
      <c r="K19" s="10">
        <v>100</v>
      </c>
      <c r="L19" s="10">
        <v>100</v>
      </c>
      <c r="M19" s="20">
        <v>98</v>
      </c>
      <c r="N19" s="18">
        <v>98</v>
      </c>
      <c r="O19" s="4"/>
      <c r="P19" s="4"/>
      <c r="Q19" s="11">
        <f t="shared" si="1"/>
        <v>98</v>
      </c>
    </row>
    <row r="20" spans="2:17" x14ac:dyDescent="0.25">
      <c r="B20" s="3">
        <f t="shared" si="0"/>
        <v>12</v>
      </c>
      <c r="C20" s="3" t="s">
        <v>44</v>
      </c>
      <c r="D20" s="35" t="s">
        <v>45</v>
      </c>
      <c r="E20" s="35"/>
      <c r="F20" s="35"/>
      <c r="G20" s="35"/>
      <c r="H20" s="35"/>
      <c r="I20" s="35"/>
      <c r="J20" s="10">
        <v>86</v>
      </c>
      <c r="K20" s="10">
        <v>72</v>
      </c>
      <c r="L20" s="10">
        <v>100</v>
      </c>
      <c r="M20" s="20">
        <v>86</v>
      </c>
      <c r="N20" s="18">
        <v>86</v>
      </c>
      <c r="O20" s="4"/>
      <c r="P20" s="4"/>
      <c r="Q20" s="11">
        <f t="shared" si="1"/>
        <v>86</v>
      </c>
    </row>
    <row r="21" spans="2:17" x14ac:dyDescent="0.25">
      <c r="B21" s="3">
        <f t="shared" si="0"/>
        <v>13</v>
      </c>
      <c r="C21" s="3" t="s">
        <v>46</v>
      </c>
      <c r="D21" s="35" t="s">
        <v>47</v>
      </c>
      <c r="E21" s="35"/>
      <c r="F21" s="35"/>
      <c r="G21" s="35"/>
      <c r="H21" s="35"/>
      <c r="I21" s="35"/>
      <c r="J21" s="12">
        <v>0</v>
      </c>
      <c r="K21" s="12">
        <v>0</v>
      </c>
      <c r="L21" s="12">
        <v>0</v>
      </c>
      <c r="M21" s="20">
        <v>70</v>
      </c>
      <c r="N21" s="18">
        <v>70</v>
      </c>
      <c r="O21" s="4"/>
      <c r="P21" s="4"/>
      <c r="Q21" s="11">
        <f t="shared" si="1"/>
        <v>28</v>
      </c>
    </row>
    <row r="22" spans="2:17" x14ac:dyDescent="0.25">
      <c r="B22" s="3">
        <f t="shared" si="0"/>
        <v>14</v>
      </c>
      <c r="C22" s="3" t="s">
        <v>48</v>
      </c>
      <c r="D22" s="35" t="s">
        <v>49</v>
      </c>
      <c r="E22" s="35"/>
      <c r="F22" s="35"/>
      <c r="G22" s="35"/>
      <c r="H22" s="35"/>
      <c r="I22" s="35"/>
      <c r="J22" s="10">
        <v>70</v>
      </c>
      <c r="K22" s="12">
        <v>0</v>
      </c>
      <c r="L22" s="12">
        <v>0</v>
      </c>
      <c r="M22" s="20">
        <v>70</v>
      </c>
      <c r="N22" s="18">
        <v>70</v>
      </c>
      <c r="O22" s="4"/>
      <c r="P22" s="4"/>
      <c r="Q22" s="11">
        <f t="shared" si="1"/>
        <v>42</v>
      </c>
    </row>
    <row r="23" spans="2:17" x14ac:dyDescent="0.25">
      <c r="B23" s="3">
        <f t="shared" si="0"/>
        <v>15</v>
      </c>
      <c r="C23" s="3" t="s">
        <v>50</v>
      </c>
      <c r="D23" s="35" t="s">
        <v>51</v>
      </c>
      <c r="E23" s="35"/>
      <c r="F23" s="35"/>
      <c r="G23" s="35"/>
      <c r="H23" s="35"/>
      <c r="I23" s="35"/>
      <c r="J23" s="10">
        <v>83</v>
      </c>
      <c r="K23" s="10">
        <v>96</v>
      </c>
      <c r="L23" s="12">
        <v>0</v>
      </c>
      <c r="M23" s="20">
        <v>83</v>
      </c>
      <c r="N23" s="18">
        <v>83</v>
      </c>
      <c r="O23" s="4"/>
      <c r="P23" s="4"/>
      <c r="Q23" s="11">
        <f t="shared" si="1"/>
        <v>69</v>
      </c>
    </row>
    <row r="24" spans="2:17" x14ac:dyDescent="0.25">
      <c r="B24" s="3">
        <f t="shared" si="0"/>
        <v>16</v>
      </c>
      <c r="C24" s="3" t="s">
        <v>52</v>
      </c>
      <c r="D24" s="35" t="s">
        <v>53</v>
      </c>
      <c r="E24" s="35"/>
      <c r="F24" s="35"/>
      <c r="G24" s="35"/>
      <c r="H24" s="35"/>
      <c r="I24" s="35"/>
      <c r="J24" s="10">
        <v>97</v>
      </c>
      <c r="K24" s="10">
        <v>100</v>
      </c>
      <c r="L24" s="10">
        <v>92</v>
      </c>
      <c r="M24" s="20">
        <v>96.333333333333329</v>
      </c>
      <c r="N24" s="21">
        <v>96.333333333333329</v>
      </c>
      <c r="O24" s="4"/>
      <c r="P24" s="4"/>
      <c r="Q24" s="11">
        <f t="shared" si="1"/>
        <v>96.333333333333329</v>
      </c>
    </row>
    <row r="25" spans="2:17" x14ac:dyDescent="0.25">
      <c r="B25" s="3">
        <f t="shared" si="0"/>
        <v>17</v>
      </c>
      <c r="C25" s="3" t="s">
        <v>54</v>
      </c>
      <c r="D25" s="35" t="s">
        <v>55</v>
      </c>
      <c r="E25" s="35"/>
      <c r="F25" s="35"/>
      <c r="G25" s="35"/>
      <c r="H25" s="35"/>
      <c r="I25" s="35"/>
      <c r="J25" s="10">
        <v>90</v>
      </c>
      <c r="K25" s="12">
        <v>0</v>
      </c>
      <c r="L25" s="12">
        <v>0</v>
      </c>
      <c r="M25" s="20">
        <v>76.666666666666671</v>
      </c>
      <c r="N25" s="21">
        <v>76.666666666666671</v>
      </c>
      <c r="O25" s="4"/>
      <c r="P25" s="4"/>
      <c r="Q25" s="11">
        <f t="shared" si="1"/>
        <v>48.666666666666671</v>
      </c>
    </row>
    <row r="26" spans="2:17" x14ac:dyDescent="0.25">
      <c r="B26" s="3">
        <f t="shared" si="0"/>
        <v>18</v>
      </c>
      <c r="C26" s="3" t="s">
        <v>56</v>
      </c>
      <c r="D26" s="35" t="s">
        <v>57</v>
      </c>
      <c r="E26" s="35"/>
      <c r="F26" s="35"/>
      <c r="G26" s="35"/>
      <c r="H26" s="35"/>
      <c r="I26" s="35"/>
      <c r="J26" s="10">
        <v>90</v>
      </c>
      <c r="K26" s="10">
        <v>98</v>
      </c>
      <c r="L26" s="10">
        <v>100</v>
      </c>
      <c r="M26" s="20">
        <v>96</v>
      </c>
      <c r="N26" s="21">
        <v>96</v>
      </c>
      <c r="O26" s="4"/>
      <c r="P26" s="4"/>
      <c r="Q26" s="11">
        <f t="shared" si="1"/>
        <v>96</v>
      </c>
    </row>
    <row r="27" spans="2:17" x14ac:dyDescent="0.25">
      <c r="B27" s="3">
        <f t="shared" si="0"/>
        <v>19</v>
      </c>
      <c r="C27" s="3" t="s">
        <v>58</v>
      </c>
      <c r="D27" s="35" t="s">
        <v>59</v>
      </c>
      <c r="E27" s="35"/>
      <c r="F27" s="35"/>
      <c r="G27" s="35"/>
      <c r="H27" s="35"/>
      <c r="I27" s="35"/>
      <c r="J27" s="10">
        <v>91</v>
      </c>
      <c r="K27" s="10">
        <v>80</v>
      </c>
      <c r="L27" s="10">
        <v>100</v>
      </c>
      <c r="M27" s="20">
        <v>90.333333333333329</v>
      </c>
      <c r="N27" s="21">
        <v>90.333333333333329</v>
      </c>
      <c r="O27" s="4"/>
      <c r="P27" s="4"/>
      <c r="Q27" s="11">
        <f t="shared" si="1"/>
        <v>90.333333333333329</v>
      </c>
    </row>
    <row r="28" spans="2:17" x14ac:dyDescent="0.25">
      <c r="B28" s="3">
        <f t="shared" si="0"/>
        <v>20</v>
      </c>
      <c r="C28" s="3" t="s">
        <v>60</v>
      </c>
      <c r="D28" s="35" t="s">
        <v>61</v>
      </c>
      <c r="E28" s="35"/>
      <c r="F28" s="35"/>
      <c r="G28" s="35"/>
      <c r="H28" s="35"/>
      <c r="I28" s="35"/>
      <c r="J28" s="10">
        <v>97</v>
      </c>
      <c r="K28" s="10">
        <v>100</v>
      </c>
      <c r="L28" s="10">
        <v>100</v>
      </c>
      <c r="M28" s="20">
        <v>99</v>
      </c>
      <c r="N28" s="21">
        <v>99</v>
      </c>
      <c r="O28" s="4"/>
      <c r="P28" s="4"/>
      <c r="Q28" s="11">
        <f t="shared" si="1"/>
        <v>99</v>
      </c>
    </row>
    <row r="29" spans="2:17" x14ac:dyDescent="0.25">
      <c r="B29" s="3">
        <f t="shared" si="0"/>
        <v>21</v>
      </c>
      <c r="C29" s="3" t="s">
        <v>62</v>
      </c>
      <c r="D29" s="35" t="s">
        <v>63</v>
      </c>
      <c r="E29" s="35"/>
      <c r="F29" s="35"/>
      <c r="G29" s="35"/>
      <c r="H29" s="35"/>
      <c r="I29" s="35"/>
      <c r="J29" s="10">
        <v>86</v>
      </c>
      <c r="K29" s="10">
        <v>100</v>
      </c>
      <c r="L29" s="10">
        <v>100</v>
      </c>
      <c r="M29" s="20">
        <v>95.333333333333329</v>
      </c>
      <c r="N29" s="21">
        <v>95.333333333333329</v>
      </c>
      <c r="O29" s="4"/>
      <c r="P29" s="4"/>
      <c r="Q29" s="11">
        <f t="shared" si="1"/>
        <v>95.333333333333329</v>
      </c>
    </row>
    <row r="30" spans="2:17" x14ac:dyDescent="0.25">
      <c r="B30" s="3">
        <f t="shared" si="0"/>
        <v>22</v>
      </c>
      <c r="C30" s="3" t="s">
        <v>64</v>
      </c>
      <c r="D30" s="35" t="s">
        <v>65</v>
      </c>
      <c r="E30" s="35"/>
      <c r="F30" s="35"/>
      <c r="G30" s="35"/>
      <c r="H30" s="35"/>
      <c r="I30" s="35"/>
      <c r="J30" s="10">
        <v>88</v>
      </c>
      <c r="K30" s="10">
        <v>100</v>
      </c>
      <c r="L30" s="10">
        <v>100</v>
      </c>
      <c r="M30" s="20">
        <v>96</v>
      </c>
      <c r="N30" s="21">
        <v>96</v>
      </c>
      <c r="O30" s="4"/>
      <c r="P30" s="4"/>
      <c r="Q30" s="11">
        <f t="shared" si="1"/>
        <v>96</v>
      </c>
    </row>
    <row r="31" spans="2:17" x14ac:dyDescent="0.25">
      <c r="B31" s="3">
        <f t="shared" si="0"/>
        <v>23</v>
      </c>
      <c r="C31" s="3" t="s">
        <v>66</v>
      </c>
      <c r="D31" s="35" t="s">
        <v>67</v>
      </c>
      <c r="E31" s="35"/>
      <c r="F31" s="35"/>
      <c r="G31" s="35"/>
      <c r="H31" s="35"/>
      <c r="I31" s="35"/>
      <c r="J31" s="10">
        <v>91</v>
      </c>
      <c r="K31" s="10">
        <v>100</v>
      </c>
      <c r="L31" s="10">
        <v>100</v>
      </c>
      <c r="M31" s="20">
        <v>97</v>
      </c>
      <c r="N31" s="21">
        <v>97</v>
      </c>
      <c r="O31" s="4"/>
      <c r="P31" s="4"/>
      <c r="Q31" s="11">
        <f t="shared" si="1"/>
        <v>97</v>
      </c>
    </row>
    <row r="32" spans="2:17" x14ac:dyDescent="0.25">
      <c r="B32" s="3">
        <f t="shared" si="0"/>
        <v>24</v>
      </c>
      <c r="C32" s="3" t="s">
        <v>68</v>
      </c>
      <c r="D32" s="35" t="s">
        <v>69</v>
      </c>
      <c r="E32" s="35"/>
      <c r="F32" s="35"/>
      <c r="G32" s="35"/>
      <c r="H32" s="35"/>
      <c r="I32" s="35"/>
      <c r="J32" s="10">
        <v>89</v>
      </c>
      <c r="K32" s="10">
        <v>100</v>
      </c>
      <c r="L32" s="10">
        <v>100</v>
      </c>
      <c r="M32" s="20">
        <v>96.333333333333329</v>
      </c>
      <c r="N32" s="21">
        <v>96.333333333333329</v>
      </c>
      <c r="O32" s="4"/>
      <c r="P32" s="4"/>
      <c r="Q32" s="11">
        <f t="shared" si="1"/>
        <v>96.333333333333329</v>
      </c>
    </row>
    <row r="33" spans="2:17" x14ac:dyDescent="0.25">
      <c r="B33" s="3">
        <f t="shared" si="0"/>
        <v>25</v>
      </c>
      <c r="C33" s="3" t="s">
        <v>70</v>
      </c>
      <c r="D33" s="35" t="s">
        <v>71</v>
      </c>
      <c r="E33" s="35"/>
      <c r="F33" s="35"/>
      <c r="G33" s="35"/>
      <c r="H33" s="35"/>
      <c r="I33" s="35"/>
      <c r="J33" s="10">
        <v>88</v>
      </c>
      <c r="K33" s="10">
        <v>96</v>
      </c>
      <c r="L33" s="10">
        <v>92</v>
      </c>
      <c r="M33" s="20">
        <v>92</v>
      </c>
      <c r="N33" s="21">
        <v>92</v>
      </c>
      <c r="O33" s="4"/>
      <c r="P33" s="4"/>
      <c r="Q33" s="11">
        <f t="shared" si="1"/>
        <v>92</v>
      </c>
    </row>
    <row r="34" spans="2:17" x14ac:dyDescent="0.25">
      <c r="B34" s="3">
        <f t="shared" si="0"/>
        <v>26</v>
      </c>
      <c r="C34" s="3"/>
      <c r="D34" s="35"/>
      <c r="E34" s="35"/>
      <c r="F34" s="35"/>
      <c r="G34" s="35"/>
      <c r="H34" s="35"/>
      <c r="I34" s="35"/>
      <c r="J34" s="10"/>
      <c r="K34" s="10"/>
      <c r="L34" s="10"/>
      <c r="M34" s="10"/>
      <c r="N34" s="4"/>
      <c r="O34" s="4"/>
      <c r="P34" s="4"/>
      <c r="Q34" s="11">
        <f t="shared" ref="Q34:Q43" si="2">SUM(J34:P34)/4</f>
        <v>0</v>
      </c>
    </row>
    <row r="35" spans="2:17" x14ac:dyDescent="0.25">
      <c r="B35" s="3">
        <f t="shared" si="0"/>
        <v>27</v>
      </c>
      <c r="C35" s="3"/>
      <c r="D35" s="35"/>
      <c r="E35" s="35"/>
      <c r="F35" s="35"/>
      <c r="G35" s="35"/>
      <c r="H35" s="35"/>
      <c r="I35" s="35"/>
      <c r="J35" s="10"/>
      <c r="K35" s="10"/>
      <c r="L35" s="10"/>
      <c r="M35" s="10"/>
      <c r="N35" s="4"/>
      <c r="O35" s="4"/>
      <c r="P35" s="4"/>
      <c r="Q35" s="11">
        <f t="shared" si="2"/>
        <v>0</v>
      </c>
    </row>
    <row r="36" spans="2:17" x14ac:dyDescent="0.25">
      <c r="B36" s="3">
        <f t="shared" si="0"/>
        <v>28</v>
      </c>
      <c r="C36" s="3"/>
      <c r="D36" s="35"/>
      <c r="E36" s="35"/>
      <c r="F36" s="35"/>
      <c r="G36" s="35"/>
      <c r="H36" s="35"/>
      <c r="I36" s="35"/>
      <c r="J36" s="10"/>
      <c r="K36" s="10"/>
      <c r="L36" s="10"/>
      <c r="M36" s="10"/>
      <c r="N36" s="4"/>
      <c r="O36" s="4"/>
      <c r="P36" s="4"/>
      <c r="Q36" s="11">
        <f t="shared" si="2"/>
        <v>0</v>
      </c>
    </row>
    <row r="37" spans="2:17" x14ac:dyDescent="0.25">
      <c r="B37" s="3">
        <f t="shared" si="0"/>
        <v>29</v>
      </c>
      <c r="C37" s="3"/>
      <c r="D37" s="35"/>
      <c r="E37" s="35"/>
      <c r="F37" s="35"/>
      <c r="G37" s="35"/>
      <c r="H37" s="35"/>
      <c r="I37" s="35"/>
      <c r="J37" s="10"/>
      <c r="K37" s="10"/>
      <c r="L37" s="10"/>
      <c r="M37" s="10"/>
      <c r="N37" s="4"/>
      <c r="O37" s="4"/>
      <c r="P37" s="4"/>
      <c r="Q37" s="11">
        <f t="shared" si="2"/>
        <v>0</v>
      </c>
    </row>
    <row r="38" spans="2:17" x14ac:dyDescent="0.25">
      <c r="B38" s="3">
        <f t="shared" si="0"/>
        <v>30</v>
      </c>
      <c r="C38" s="3"/>
      <c r="D38" s="35"/>
      <c r="E38" s="35"/>
      <c r="F38" s="35"/>
      <c r="G38" s="35"/>
      <c r="H38" s="35"/>
      <c r="I38" s="35"/>
      <c r="J38" s="10"/>
      <c r="K38" s="10"/>
      <c r="L38" s="10"/>
      <c r="M38" s="10"/>
      <c r="N38" s="4"/>
      <c r="O38" s="4"/>
      <c r="P38" s="4"/>
      <c r="Q38" s="11">
        <f t="shared" si="2"/>
        <v>0</v>
      </c>
    </row>
    <row r="39" spans="2:17" x14ac:dyDescent="0.25">
      <c r="B39" s="3">
        <f t="shared" si="0"/>
        <v>31</v>
      </c>
      <c r="C39" s="3"/>
      <c r="D39" s="35"/>
      <c r="E39" s="35"/>
      <c r="F39" s="35"/>
      <c r="G39" s="35"/>
      <c r="H39" s="35"/>
      <c r="I39" s="35"/>
      <c r="J39" s="10"/>
      <c r="K39" s="10"/>
      <c r="L39" s="10"/>
      <c r="M39" s="10"/>
      <c r="N39" s="4"/>
      <c r="O39" s="4"/>
      <c r="P39" s="4"/>
      <c r="Q39" s="11">
        <f t="shared" si="2"/>
        <v>0</v>
      </c>
    </row>
    <row r="40" spans="2:17" x14ac:dyDescent="0.25">
      <c r="B40" s="3">
        <f t="shared" si="0"/>
        <v>32</v>
      </c>
      <c r="C40" s="3"/>
      <c r="D40" s="35"/>
      <c r="E40" s="35"/>
      <c r="F40" s="35"/>
      <c r="G40" s="35"/>
      <c r="H40" s="35"/>
      <c r="I40" s="35"/>
      <c r="J40" s="10"/>
      <c r="K40" s="10"/>
      <c r="L40" s="10"/>
      <c r="M40" s="10"/>
      <c r="N40" s="4"/>
      <c r="O40" s="4"/>
      <c r="P40" s="4"/>
      <c r="Q40" s="11">
        <f t="shared" si="2"/>
        <v>0</v>
      </c>
    </row>
    <row r="41" spans="2:17" x14ac:dyDescent="0.25">
      <c r="B41" s="3">
        <f t="shared" si="0"/>
        <v>33</v>
      </c>
      <c r="C41" s="3"/>
      <c r="D41" s="35"/>
      <c r="E41" s="35"/>
      <c r="F41" s="35"/>
      <c r="G41" s="35"/>
      <c r="H41" s="35"/>
      <c r="I41" s="35"/>
      <c r="J41" s="10"/>
      <c r="K41" s="10"/>
      <c r="L41" s="10"/>
      <c r="M41" s="10"/>
      <c r="N41" s="4"/>
      <c r="O41" s="4"/>
      <c r="P41" s="4"/>
      <c r="Q41" s="11">
        <f t="shared" si="2"/>
        <v>0</v>
      </c>
    </row>
    <row r="42" spans="2:17" x14ac:dyDescent="0.25">
      <c r="B42" s="3">
        <f t="shared" si="0"/>
        <v>34</v>
      </c>
      <c r="C42" s="3"/>
      <c r="D42" s="35"/>
      <c r="E42" s="35"/>
      <c r="F42" s="35"/>
      <c r="G42" s="35"/>
      <c r="H42" s="35"/>
      <c r="I42" s="35"/>
      <c r="J42" s="10"/>
      <c r="K42" s="10"/>
      <c r="L42" s="10"/>
      <c r="M42" s="10"/>
      <c r="N42" s="4"/>
      <c r="O42" s="4"/>
      <c r="P42" s="4"/>
      <c r="Q42" s="11">
        <f t="shared" si="2"/>
        <v>0</v>
      </c>
    </row>
    <row r="43" spans="2:17" x14ac:dyDescent="0.25">
      <c r="B43" s="3">
        <f t="shared" si="0"/>
        <v>35</v>
      </c>
      <c r="C43" s="3"/>
      <c r="D43" s="35"/>
      <c r="E43" s="35"/>
      <c r="F43" s="35"/>
      <c r="G43" s="35"/>
      <c r="H43" s="35"/>
      <c r="I43" s="35"/>
      <c r="J43" s="10"/>
      <c r="K43" s="10"/>
      <c r="L43" s="10"/>
      <c r="M43" s="10"/>
      <c r="N43" s="4"/>
      <c r="O43" s="4"/>
      <c r="P43" s="4"/>
      <c r="Q43" s="11">
        <f t="shared" si="2"/>
        <v>0</v>
      </c>
    </row>
    <row r="44" spans="2:17" x14ac:dyDescent="0.25">
      <c r="B44" s="3">
        <f t="shared" si="0"/>
        <v>36</v>
      </c>
      <c r="C44" s="3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1">
        <f t="shared" ref="Q44:Q53" si="3">SUM(J44:P44)/7</f>
        <v>0</v>
      </c>
    </row>
    <row r="45" spans="2:17" x14ac:dyDescent="0.25">
      <c r="B45" s="3">
        <f t="shared" si="0"/>
        <v>37</v>
      </c>
      <c r="C45" s="13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1">
        <f t="shared" si="3"/>
        <v>0</v>
      </c>
    </row>
    <row r="46" spans="2:17" x14ac:dyDescent="0.25">
      <c r="B46" s="3">
        <f t="shared" si="0"/>
        <v>38</v>
      </c>
      <c r="C46" s="13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1">
        <f t="shared" si="3"/>
        <v>0</v>
      </c>
    </row>
    <row r="47" spans="2:17" x14ac:dyDescent="0.25">
      <c r="B47" s="3">
        <f t="shared" si="0"/>
        <v>39</v>
      </c>
      <c r="C47" s="13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1">
        <f t="shared" si="3"/>
        <v>0</v>
      </c>
    </row>
    <row r="48" spans="2:17" x14ac:dyDescent="0.25">
      <c r="B48" s="3">
        <f t="shared" si="0"/>
        <v>40</v>
      </c>
      <c r="C48" s="13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1">
        <f t="shared" si="3"/>
        <v>0</v>
      </c>
    </row>
    <row r="49" spans="2:17" x14ac:dyDescent="0.25">
      <c r="B49" s="3">
        <f t="shared" si="0"/>
        <v>41</v>
      </c>
      <c r="C49" s="13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1">
        <f t="shared" si="3"/>
        <v>0</v>
      </c>
    </row>
    <row r="50" spans="2:17" x14ac:dyDescent="0.25">
      <c r="B50" s="3">
        <f t="shared" si="0"/>
        <v>42</v>
      </c>
      <c r="C50" s="13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1">
        <f t="shared" si="3"/>
        <v>0</v>
      </c>
    </row>
    <row r="51" spans="2:17" x14ac:dyDescent="0.25">
      <c r="B51" s="3">
        <f t="shared" si="0"/>
        <v>43</v>
      </c>
      <c r="C51" s="13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1">
        <f t="shared" si="3"/>
        <v>0</v>
      </c>
    </row>
    <row r="52" spans="2:17" x14ac:dyDescent="0.25">
      <c r="B52" s="3">
        <f t="shared" si="0"/>
        <v>44</v>
      </c>
      <c r="C52" s="13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1">
        <f t="shared" si="3"/>
        <v>0</v>
      </c>
    </row>
    <row r="53" spans="2:17" x14ac:dyDescent="0.25">
      <c r="B53" s="3">
        <f t="shared" si="0"/>
        <v>45</v>
      </c>
      <c r="C53" s="9"/>
      <c r="D53" s="33"/>
      <c r="E53" s="33"/>
      <c r="F53" s="33"/>
      <c r="G53" s="33"/>
      <c r="H53" s="33"/>
      <c r="I53" s="33"/>
      <c r="J53" s="9"/>
      <c r="K53" s="9"/>
      <c r="L53" s="9"/>
      <c r="M53" s="9"/>
      <c r="N53" s="9"/>
      <c r="O53" s="9"/>
      <c r="P53" s="9"/>
      <c r="Q53" s="11">
        <f t="shared" si="3"/>
        <v>0</v>
      </c>
    </row>
    <row r="54" spans="2:17" x14ac:dyDescent="0.25">
      <c r="C54" s="27"/>
      <c r="D54" s="27"/>
      <c r="E54" s="5"/>
      <c r="H54" s="34" t="s">
        <v>72</v>
      </c>
      <c r="I54" s="34"/>
      <c r="J54" s="2">
        <f t="shared" ref="J54:P54" si="4">COUNTIF(J9:J53,"&gt;=70")</f>
        <v>24</v>
      </c>
      <c r="K54" s="2">
        <f t="shared" si="4"/>
        <v>20</v>
      </c>
      <c r="L54" s="2">
        <f t="shared" si="4"/>
        <v>17</v>
      </c>
      <c r="M54" s="2">
        <f t="shared" si="4"/>
        <v>25</v>
      </c>
      <c r="N54" s="2">
        <f t="shared" si="4"/>
        <v>25</v>
      </c>
      <c r="O54" s="2">
        <f t="shared" si="4"/>
        <v>0</v>
      </c>
      <c r="P54" s="2">
        <f t="shared" si="4"/>
        <v>0</v>
      </c>
      <c r="Q54" s="14">
        <f>COUNTIF(Q9:Q43,"&gt;=70")</f>
        <v>17</v>
      </c>
    </row>
    <row r="55" spans="2:17" x14ac:dyDescent="0.25">
      <c r="C55" s="27"/>
      <c r="D55" s="27"/>
      <c r="E55" s="6"/>
      <c r="H55" s="31" t="s">
        <v>73</v>
      </c>
      <c r="I55" s="31"/>
      <c r="J55" s="1">
        <f t="shared" ref="J55:P55" si="5">COUNTIF(J9:J53,"&lt;70")</f>
        <v>1</v>
      </c>
      <c r="K55" s="1">
        <f t="shared" si="5"/>
        <v>5</v>
      </c>
      <c r="L55" s="1">
        <f t="shared" si="5"/>
        <v>8</v>
      </c>
      <c r="M55" s="1">
        <f t="shared" si="5"/>
        <v>0</v>
      </c>
      <c r="N55" s="1">
        <f t="shared" si="5"/>
        <v>0</v>
      </c>
      <c r="O55" s="1">
        <f t="shared" si="5"/>
        <v>0</v>
      </c>
      <c r="P55" s="1">
        <f t="shared" si="5"/>
        <v>0</v>
      </c>
      <c r="Q55" s="1">
        <f>COUNTIF(Q9:Q43,"&lt;70")</f>
        <v>18</v>
      </c>
    </row>
    <row r="56" spans="2:17" x14ac:dyDescent="0.25">
      <c r="C56" s="27"/>
      <c r="D56" s="27"/>
      <c r="E56" s="27"/>
      <c r="H56" s="31" t="s">
        <v>74</v>
      </c>
      <c r="I56" s="31"/>
      <c r="J56" s="1">
        <f t="shared" ref="J56:P56" si="6">COUNT(J9:J53)</f>
        <v>25</v>
      </c>
      <c r="K56" s="1">
        <f t="shared" si="6"/>
        <v>25</v>
      </c>
      <c r="L56" s="1">
        <f t="shared" si="6"/>
        <v>25</v>
      </c>
      <c r="M56" s="1">
        <f t="shared" si="6"/>
        <v>25</v>
      </c>
      <c r="N56" s="1">
        <f t="shared" si="6"/>
        <v>25</v>
      </c>
      <c r="O56" s="1">
        <f t="shared" si="6"/>
        <v>0</v>
      </c>
      <c r="P56" s="1">
        <f t="shared" si="6"/>
        <v>0</v>
      </c>
      <c r="Q56" s="1">
        <f>COUNT(Q9:Q43)</f>
        <v>35</v>
      </c>
    </row>
    <row r="57" spans="2:17" x14ac:dyDescent="0.25">
      <c r="C57" s="27"/>
      <c r="D57" s="27"/>
      <c r="E57" s="5"/>
      <c r="H57" s="28" t="s">
        <v>75</v>
      </c>
      <c r="I57" s="28"/>
      <c r="J57" s="15">
        <f t="shared" ref="J57:Q57" si="7">J54/J56</f>
        <v>0.96</v>
      </c>
      <c r="K57" s="16">
        <f t="shared" si="7"/>
        <v>0.8</v>
      </c>
      <c r="L57" s="16">
        <f t="shared" si="7"/>
        <v>0.68</v>
      </c>
      <c r="M57" s="16">
        <f t="shared" si="7"/>
        <v>1</v>
      </c>
      <c r="N57" s="16">
        <f t="shared" si="7"/>
        <v>1</v>
      </c>
      <c r="O57" s="16" t="e">
        <f t="shared" si="7"/>
        <v>#DIV/0!</v>
      </c>
      <c r="P57" s="16" t="e">
        <f t="shared" si="7"/>
        <v>#DIV/0!</v>
      </c>
      <c r="Q57" s="16">
        <f t="shared" si="7"/>
        <v>0.48571428571428571</v>
      </c>
    </row>
    <row r="58" spans="2:17" x14ac:dyDescent="0.25">
      <c r="C58" s="27"/>
      <c r="D58" s="27"/>
      <c r="E58" s="5"/>
      <c r="H58" s="28" t="s">
        <v>76</v>
      </c>
      <c r="I58" s="28"/>
      <c r="J58" s="15">
        <f t="shared" ref="J58:Q58" si="8">J55/J56</f>
        <v>0.04</v>
      </c>
      <c r="K58" s="15">
        <f t="shared" si="8"/>
        <v>0.2</v>
      </c>
      <c r="L58" s="16">
        <f t="shared" si="8"/>
        <v>0.32</v>
      </c>
      <c r="M58" s="16">
        <f t="shared" si="8"/>
        <v>0</v>
      </c>
      <c r="N58" s="16">
        <f t="shared" si="8"/>
        <v>0</v>
      </c>
      <c r="O58" s="16" t="e">
        <f t="shared" si="8"/>
        <v>#DIV/0!</v>
      </c>
      <c r="P58" s="16" t="e">
        <f t="shared" si="8"/>
        <v>#DIV/0!</v>
      </c>
      <c r="Q58" s="16">
        <f t="shared" si="8"/>
        <v>0.51428571428571423</v>
      </c>
    </row>
    <row r="59" spans="2:17" x14ac:dyDescent="0.25">
      <c r="C59" s="27"/>
      <c r="D59" s="27"/>
    </row>
    <row r="60" spans="2:17" x14ac:dyDescent="0.25">
      <c r="C60" s="5"/>
      <c r="D60" s="5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11111111111099" right="0.23611111111111099" top="0.74791666666666701" bottom="0.74791666666666701" header="0.511811023622047" footer="0.511811023622047"/>
  <pageSetup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2"/>
  <sheetViews>
    <sheetView topLeftCell="J1" zoomScale="110" zoomScaleNormal="110" workbookViewId="0">
      <selection activeCell="Q8" sqref="Q8:Q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0.42578125" bestFit="1" customWidth="1"/>
    <col min="15" max="15" width="8.7109375" customWidth="1"/>
    <col min="16" max="17" width="5.7109375" customWidth="1"/>
    <col min="18" max="18" width="28.85546875" customWidth="1"/>
  </cols>
  <sheetData>
    <row r="2" spans="2:17" ht="15.75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</row>
    <row r="3" spans="2:17" x14ac:dyDescent="0.25"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5"/>
      <c r="P3" s="5"/>
    </row>
    <row r="4" spans="2:17" x14ac:dyDescent="0.25">
      <c r="C4" t="s">
        <v>2</v>
      </c>
      <c r="D4" s="40" t="s">
        <v>78</v>
      </c>
      <c r="E4" s="40"/>
      <c r="F4" s="40"/>
      <c r="G4" s="40"/>
      <c r="I4" t="s">
        <v>4</v>
      </c>
      <c r="J4" s="36" t="s">
        <v>79</v>
      </c>
      <c r="K4" s="36"/>
      <c r="M4" t="s">
        <v>6</v>
      </c>
      <c r="N4" s="22">
        <v>45812</v>
      </c>
    </row>
    <row r="5" spans="2:17" ht="6.75" customHeight="1" x14ac:dyDescent="0.25">
      <c r="D5" s="8"/>
    </row>
    <row r="6" spans="2:17" x14ac:dyDescent="0.25">
      <c r="C6" t="s">
        <v>7</v>
      </c>
      <c r="D6" s="36" t="s">
        <v>8</v>
      </c>
      <c r="E6" s="36"/>
      <c r="F6" s="36"/>
      <c r="G6" s="36"/>
      <c r="I6" s="27" t="s">
        <v>9</v>
      </c>
      <c r="J6" s="27"/>
      <c r="K6" s="37" t="s">
        <v>10</v>
      </c>
      <c r="L6" s="37"/>
      <c r="M6" s="37"/>
      <c r="N6" s="37"/>
    </row>
    <row r="7" spans="2:17" ht="11.25" customHeight="1" x14ac:dyDescent="0.25"/>
    <row r="8" spans="2:17" x14ac:dyDescent="0.25">
      <c r="B8" s="9" t="s">
        <v>11</v>
      </c>
      <c r="C8" s="9" t="s">
        <v>12</v>
      </c>
      <c r="D8" s="33" t="s">
        <v>13</v>
      </c>
      <c r="E8" s="33"/>
      <c r="F8" s="33"/>
      <c r="G8" s="33"/>
      <c r="H8" s="33"/>
      <c r="I8" s="3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10" t="s">
        <v>21</v>
      </c>
      <c r="Q8" s="43"/>
    </row>
    <row r="9" spans="2:17" x14ac:dyDescent="0.25">
      <c r="B9" s="3">
        <v>1</v>
      </c>
      <c r="C9" s="3" t="s">
        <v>80</v>
      </c>
      <c r="D9" s="35" t="s">
        <v>81</v>
      </c>
      <c r="E9" s="35"/>
      <c r="F9" s="35"/>
      <c r="G9" s="35"/>
      <c r="H9" s="35"/>
      <c r="I9" s="35"/>
      <c r="J9" s="17">
        <v>98</v>
      </c>
      <c r="K9" s="10">
        <v>100</v>
      </c>
      <c r="L9" s="23">
        <v>99</v>
      </c>
      <c r="M9" s="18">
        <v>99</v>
      </c>
      <c r="N9" s="10"/>
      <c r="O9" s="11">
        <f>SUM(J9:N9)/4</f>
        <v>99</v>
      </c>
      <c r="Q9" s="43">
        <v>97</v>
      </c>
    </row>
    <row r="10" spans="2:17" x14ac:dyDescent="0.25">
      <c r="B10" s="3">
        <f t="shared" ref="B10:B53" si="0">B9+1</f>
        <v>2</v>
      </c>
      <c r="C10" s="3" t="s">
        <v>82</v>
      </c>
      <c r="D10" s="35" t="s">
        <v>83</v>
      </c>
      <c r="E10" s="35"/>
      <c r="F10" s="35"/>
      <c r="G10" s="35"/>
      <c r="H10" s="35"/>
      <c r="I10" s="35"/>
      <c r="J10" s="17">
        <v>100</v>
      </c>
      <c r="K10" s="10">
        <v>100</v>
      </c>
      <c r="L10" s="23">
        <v>100</v>
      </c>
      <c r="M10" s="18">
        <v>100</v>
      </c>
      <c r="N10" s="10"/>
      <c r="O10" s="11">
        <f>SUM(J10:N10)/4</f>
        <v>100</v>
      </c>
      <c r="Q10" s="43">
        <f>COUNTIF(L9:L31,"&gt;="&amp;Q9)</f>
        <v>18</v>
      </c>
    </row>
    <row r="11" spans="2:17" x14ac:dyDescent="0.25">
      <c r="B11" s="3">
        <f t="shared" si="0"/>
        <v>3</v>
      </c>
      <c r="C11" s="3" t="s">
        <v>84</v>
      </c>
      <c r="D11" s="35" t="s">
        <v>85</v>
      </c>
      <c r="E11" s="35"/>
      <c r="F11" s="35"/>
      <c r="G11" s="35"/>
      <c r="H11" s="35"/>
      <c r="I11" s="35"/>
      <c r="J11" s="17">
        <v>100</v>
      </c>
      <c r="K11" s="10">
        <v>100</v>
      </c>
      <c r="L11" s="23">
        <v>100</v>
      </c>
      <c r="M11" s="18">
        <v>100</v>
      </c>
      <c r="N11" s="10"/>
      <c r="O11" s="11">
        <f>SUM(J11:N11)/4</f>
        <v>100</v>
      </c>
      <c r="Q11" s="43">
        <f>(Q10/23)*100</f>
        <v>78.260869565217391</v>
      </c>
    </row>
    <row r="12" spans="2:17" x14ac:dyDescent="0.25">
      <c r="B12" s="3">
        <f t="shared" si="0"/>
        <v>4</v>
      </c>
      <c r="C12" s="3" t="s">
        <v>86</v>
      </c>
      <c r="D12" s="35" t="s">
        <v>87</v>
      </c>
      <c r="E12" s="35"/>
      <c r="F12" s="35"/>
      <c r="G12" s="35"/>
      <c r="H12" s="35"/>
      <c r="I12" s="35"/>
      <c r="J12" s="17">
        <v>99</v>
      </c>
      <c r="K12" s="10">
        <v>99</v>
      </c>
      <c r="L12" s="23">
        <v>99</v>
      </c>
      <c r="M12" s="18">
        <v>99</v>
      </c>
      <c r="N12" s="10"/>
      <c r="O12" s="11">
        <f>SUM(J12:N12)/4</f>
        <v>99</v>
      </c>
      <c r="Q12" s="43"/>
    </row>
    <row r="13" spans="2:17" x14ac:dyDescent="0.25">
      <c r="B13" s="3">
        <f t="shared" si="0"/>
        <v>5</v>
      </c>
      <c r="C13" s="3" t="s">
        <v>88</v>
      </c>
      <c r="D13" s="35" t="s">
        <v>89</v>
      </c>
      <c r="E13" s="35"/>
      <c r="F13" s="35"/>
      <c r="G13" s="35"/>
      <c r="H13" s="35"/>
      <c r="I13" s="35"/>
      <c r="J13" s="17">
        <v>100</v>
      </c>
      <c r="K13" s="10">
        <v>100</v>
      </c>
      <c r="L13" s="23">
        <v>100</v>
      </c>
      <c r="M13" s="18">
        <v>100</v>
      </c>
      <c r="N13" s="10"/>
      <c r="O13" s="11">
        <f>SUM(J13:N13)/4</f>
        <v>100</v>
      </c>
    </row>
    <row r="14" spans="2:17" x14ac:dyDescent="0.25">
      <c r="B14" s="3">
        <f t="shared" si="0"/>
        <v>6</v>
      </c>
      <c r="C14" s="3" t="s">
        <v>90</v>
      </c>
      <c r="D14" s="35" t="s">
        <v>91</v>
      </c>
      <c r="E14" s="35"/>
      <c r="F14" s="35"/>
      <c r="G14" s="35"/>
      <c r="H14" s="35"/>
      <c r="I14" s="35"/>
      <c r="J14" s="17">
        <v>96</v>
      </c>
      <c r="K14" s="10">
        <v>100</v>
      </c>
      <c r="L14" s="23">
        <v>98</v>
      </c>
      <c r="M14" s="18">
        <v>98</v>
      </c>
      <c r="N14" s="10"/>
      <c r="O14" s="11">
        <f>SUM(J14:N14)/4</f>
        <v>98</v>
      </c>
    </row>
    <row r="15" spans="2:17" x14ac:dyDescent="0.25">
      <c r="B15" s="3">
        <f t="shared" si="0"/>
        <v>7</v>
      </c>
      <c r="C15" s="3" t="s">
        <v>92</v>
      </c>
      <c r="D15" s="35" t="s">
        <v>93</v>
      </c>
      <c r="E15" s="35"/>
      <c r="F15" s="35"/>
      <c r="G15" s="35"/>
      <c r="H15" s="35"/>
      <c r="I15" s="35"/>
      <c r="J15" s="17">
        <v>97</v>
      </c>
      <c r="K15" s="10">
        <v>100</v>
      </c>
      <c r="L15" s="23">
        <v>98.5</v>
      </c>
      <c r="M15" s="18">
        <v>98.5</v>
      </c>
      <c r="N15" s="10"/>
      <c r="O15" s="11">
        <f>SUM(J15:N15)/4</f>
        <v>98.5</v>
      </c>
    </row>
    <row r="16" spans="2:17" x14ac:dyDescent="0.25">
      <c r="B16" s="3">
        <f t="shared" si="0"/>
        <v>8</v>
      </c>
      <c r="C16" s="3" t="s">
        <v>94</v>
      </c>
      <c r="D16" s="35" t="s">
        <v>95</v>
      </c>
      <c r="E16" s="35"/>
      <c r="F16" s="35"/>
      <c r="G16" s="35"/>
      <c r="H16" s="35"/>
      <c r="I16" s="35"/>
      <c r="J16" s="17">
        <v>96</v>
      </c>
      <c r="K16" s="10">
        <v>96</v>
      </c>
      <c r="L16" s="23">
        <v>96</v>
      </c>
      <c r="M16" s="18">
        <v>96</v>
      </c>
      <c r="N16" s="10"/>
      <c r="O16" s="11">
        <f>SUM(J16:N16)/4</f>
        <v>96</v>
      </c>
    </row>
    <row r="17" spans="2:15" x14ac:dyDescent="0.25">
      <c r="B17" s="3">
        <f t="shared" si="0"/>
        <v>9</v>
      </c>
      <c r="C17" s="3" t="s">
        <v>96</v>
      </c>
      <c r="D17" s="35" t="s">
        <v>97</v>
      </c>
      <c r="E17" s="35"/>
      <c r="F17" s="35"/>
      <c r="G17" s="35"/>
      <c r="H17" s="35"/>
      <c r="I17" s="35"/>
      <c r="J17" s="17">
        <v>78</v>
      </c>
      <c r="K17" s="10">
        <v>96</v>
      </c>
      <c r="L17" s="23">
        <v>87</v>
      </c>
      <c r="M17" s="18">
        <v>87</v>
      </c>
      <c r="N17" s="10"/>
      <c r="O17" s="11">
        <f>SUM(J17:N17)/4</f>
        <v>87</v>
      </c>
    </row>
    <row r="18" spans="2:15" x14ac:dyDescent="0.25">
      <c r="B18" s="3">
        <f t="shared" si="0"/>
        <v>10</v>
      </c>
      <c r="C18" s="3" t="s">
        <v>98</v>
      </c>
      <c r="D18" s="35" t="s">
        <v>99</v>
      </c>
      <c r="E18" s="35"/>
      <c r="F18" s="35"/>
      <c r="G18" s="35"/>
      <c r="H18" s="35"/>
      <c r="I18" s="35"/>
      <c r="J18" s="17">
        <v>100</v>
      </c>
      <c r="K18" s="10">
        <v>100</v>
      </c>
      <c r="L18" s="23">
        <v>100</v>
      </c>
      <c r="M18" s="18">
        <v>100</v>
      </c>
      <c r="N18" s="10"/>
      <c r="O18" s="11">
        <f>SUM(J18:N18)/4</f>
        <v>100</v>
      </c>
    </row>
    <row r="19" spans="2:15" x14ac:dyDescent="0.25">
      <c r="B19" s="3">
        <f t="shared" si="0"/>
        <v>11</v>
      </c>
      <c r="C19" s="3" t="s">
        <v>100</v>
      </c>
      <c r="D19" s="35" t="s">
        <v>101</v>
      </c>
      <c r="E19" s="35"/>
      <c r="F19" s="35"/>
      <c r="G19" s="35"/>
      <c r="H19" s="35"/>
      <c r="I19" s="35"/>
      <c r="J19" s="17">
        <v>98</v>
      </c>
      <c r="K19" s="10">
        <v>100</v>
      </c>
      <c r="L19" s="23">
        <v>99</v>
      </c>
      <c r="M19" s="18">
        <v>99</v>
      </c>
      <c r="N19" s="10"/>
      <c r="O19" s="11">
        <f>SUM(J19:N19)/4</f>
        <v>99</v>
      </c>
    </row>
    <row r="20" spans="2:15" x14ac:dyDescent="0.25">
      <c r="B20" s="3">
        <f t="shared" si="0"/>
        <v>12</v>
      </c>
      <c r="C20" s="3" t="s">
        <v>102</v>
      </c>
      <c r="D20" s="35" t="s">
        <v>103</v>
      </c>
      <c r="E20" s="35"/>
      <c r="F20" s="35"/>
      <c r="G20" s="35"/>
      <c r="H20" s="35"/>
      <c r="I20" s="35"/>
      <c r="J20" s="24">
        <v>0</v>
      </c>
      <c r="K20" s="12">
        <v>0</v>
      </c>
      <c r="L20" s="25">
        <v>70</v>
      </c>
      <c r="M20" s="26">
        <v>70</v>
      </c>
      <c r="N20" s="10"/>
      <c r="O20" s="11">
        <f>SUM(J20:N20)/4</f>
        <v>35</v>
      </c>
    </row>
    <row r="21" spans="2:15" x14ac:dyDescent="0.25">
      <c r="B21" s="3">
        <f t="shared" si="0"/>
        <v>13</v>
      </c>
      <c r="C21" s="3" t="s">
        <v>104</v>
      </c>
      <c r="D21" s="35" t="s">
        <v>105</v>
      </c>
      <c r="E21" s="35"/>
      <c r="F21" s="35"/>
      <c r="G21" s="35"/>
      <c r="H21" s="35"/>
      <c r="I21" s="35"/>
      <c r="J21" s="17">
        <v>100</v>
      </c>
      <c r="K21" s="10">
        <v>100</v>
      </c>
      <c r="L21" s="23">
        <v>100</v>
      </c>
      <c r="M21" s="18">
        <v>100</v>
      </c>
      <c r="N21" s="10"/>
      <c r="O21" s="11">
        <f>SUM(J21:N21)/4</f>
        <v>100</v>
      </c>
    </row>
    <row r="22" spans="2:15" x14ac:dyDescent="0.25">
      <c r="B22" s="3">
        <f t="shared" si="0"/>
        <v>14</v>
      </c>
      <c r="C22" s="3" t="s">
        <v>106</v>
      </c>
      <c r="D22" s="35" t="s">
        <v>107</v>
      </c>
      <c r="E22" s="35"/>
      <c r="F22" s="35"/>
      <c r="G22" s="35"/>
      <c r="H22" s="35"/>
      <c r="I22" s="35"/>
      <c r="J22" s="17">
        <v>97</v>
      </c>
      <c r="K22" s="10">
        <v>100</v>
      </c>
      <c r="L22" s="23">
        <v>98.5</v>
      </c>
      <c r="M22" s="18">
        <v>98.5</v>
      </c>
      <c r="N22" s="10"/>
      <c r="O22" s="11">
        <f>SUM(J22:N22)/4</f>
        <v>98.5</v>
      </c>
    </row>
    <row r="23" spans="2:15" x14ac:dyDescent="0.25">
      <c r="B23" s="3">
        <f t="shared" si="0"/>
        <v>15</v>
      </c>
      <c r="C23" s="3" t="s">
        <v>108</v>
      </c>
      <c r="D23" s="35" t="s">
        <v>109</v>
      </c>
      <c r="E23" s="35"/>
      <c r="F23" s="35"/>
      <c r="G23" s="35"/>
      <c r="H23" s="35"/>
      <c r="I23" s="35"/>
      <c r="J23" s="17">
        <v>99</v>
      </c>
      <c r="K23" s="10">
        <v>100</v>
      </c>
      <c r="L23" s="23">
        <v>99.5</v>
      </c>
      <c r="M23" s="18">
        <v>99.5</v>
      </c>
      <c r="N23" s="10"/>
      <c r="O23" s="11">
        <f>SUM(J23:N23)/4</f>
        <v>99.5</v>
      </c>
    </row>
    <row r="24" spans="2:15" x14ac:dyDescent="0.25">
      <c r="B24" s="3">
        <f t="shared" si="0"/>
        <v>16</v>
      </c>
      <c r="C24" s="3" t="s">
        <v>110</v>
      </c>
      <c r="D24" s="35" t="s">
        <v>111</v>
      </c>
      <c r="E24" s="35"/>
      <c r="F24" s="35"/>
      <c r="G24" s="35"/>
      <c r="H24" s="35"/>
      <c r="I24" s="35"/>
      <c r="J24" s="17">
        <v>97</v>
      </c>
      <c r="K24" s="10">
        <v>95</v>
      </c>
      <c r="L24" s="23">
        <v>96</v>
      </c>
      <c r="M24" s="18">
        <v>96</v>
      </c>
      <c r="N24" s="10"/>
      <c r="O24" s="11">
        <f>SUM(J24:N24)/4</f>
        <v>96</v>
      </c>
    </row>
    <row r="25" spans="2:15" x14ac:dyDescent="0.25">
      <c r="B25" s="3">
        <f t="shared" si="0"/>
        <v>17</v>
      </c>
      <c r="C25" s="3" t="s">
        <v>112</v>
      </c>
      <c r="D25" s="35" t="s">
        <v>113</v>
      </c>
      <c r="E25" s="35"/>
      <c r="F25" s="35"/>
      <c r="G25" s="35"/>
      <c r="H25" s="35"/>
      <c r="I25" s="35"/>
      <c r="J25" s="17">
        <v>97</v>
      </c>
      <c r="K25" s="10">
        <v>96</v>
      </c>
      <c r="L25" s="23">
        <v>96.5</v>
      </c>
      <c r="M25" s="18">
        <v>96.5</v>
      </c>
      <c r="N25" s="4"/>
      <c r="O25" s="11">
        <f>SUM(J25:N25)/4</f>
        <v>96.5</v>
      </c>
    </row>
    <row r="26" spans="2:15" x14ac:dyDescent="0.25">
      <c r="B26" s="3">
        <f t="shared" si="0"/>
        <v>18</v>
      </c>
      <c r="C26" s="3" t="s">
        <v>114</v>
      </c>
      <c r="D26" s="35" t="s">
        <v>115</v>
      </c>
      <c r="E26" s="35"/>
      <c r="F26" s="35"/>
      <c r="G26" s="35"/>
      <c r="H26" s="35"/>
      <c r="I26" s="35"/>
      <c r="J26" s="17">
        <v>100</v>
      </c>
      <c r="K26" s="10">
        <v>100</v>
      </c>
      <c r="L26" s="23">
        <v>100</v>
      </c>
      <c r="M26" s="18">
        <v>100</v>
      </c>
      <c r="N26" s="4"/>
      <c r="O26" s="11">
        <f>SUM(J26:N26)/4</f>
        <v>100</v>
      </c>
    </row>
    <row r="27" spans="2:15" x14ac:dyDescent="0.25">
      <c r="B27" s="3">
        <f t="shared" si="0"/>
        <v>19</v>
      </c>
      <c r="C27" s="3" t="s">
        <v>116</v>
      </c>
      <c r="D27" s="35" t="s">
        <v>117</v>
      </c>
      <c r="E27" s="35"/>
      <c r="F27" s="35"/>
      <c r="G27" s="35"/>
      <c r="H27" s="35"/>
      <c r="I27" s="35"/>
      <c r="J27" s="17">
        <v>97</v>
      </c>
      <c r="K27" s="10">
        <v>100</v>
      </c>
      <c r="L27" s="23">
        <v>98.5</v>
      </c>
      <c r="M27" s="18">
        <v>98.5</v>
      </c>
      <c r="N27" s="4"/>
      <c r="O27" s="11">
        <f>SUM(J27:N27)/4</f>
        <v>98.5</v>
      </c>
    </row>
    <row r="28" spans="2:15" x14ac:dyDescent="0.25">
      <c r="B28" s="3">
        <f t="shared" si="0"/>
        <v>20</v>
      </c>
      <c r="C28" s="3" t="s">
        <v>118</v>
      </c>
      <c r="D28" s="35" t="s">
        <v>119</v>
      </c>
      <c r="E28" s="35"/>
      <c r="F28" s="35"/>
      <c r="G28" s="35"/>
      <c r="H28" s="35"/>
      <c r="I28" s="35"/>
      <c r="J28" s="17">
        <v>100</v>
      </c>
      <c r="K28" s="10">
        <v>100</v>
      </c>
      <c r="L28" s="23">
        <v>100</v>
      </c>
      <c r="M28" s="18">
        <v>100</v>
      </c>
      <c r="N28" s="4"/>
      <c r="O28" s="11">
        <f>SUM(J28:N28)/4</f>
        <v>100</v>
      </c>
    </row>
    <row r="29" spans="2:15" x14ac:dyDescent="0.25">
      <c r="B29" s="3">
        <f t="shared" si="0"/>
        <v>21</v>
      </c>
      <c r="C29" s="3" t="s">
        <v>120</v>
      </c>
      <c r="D29" s="35" t="s">
        <v>121</v>
      </c>
      <c r="E29" s="35"/>
      <c r="F29" s="35"/>
      <c r="G29" s="35"/>
      <c r="H29" s="35"/>
      <c r="I29" s="35"/>
      <c r="J29" s="17">
        <v>99</v>
      </c>
      <c r="K29" s="10">
        <v>100</v>
      </c>
      <c r="L29" s="23">
        <v>99.5</v>
      </c>
      <c r="M29" s="18">
        <v>99.5</v>
      </c>
      <c r="N29" s="4"/>
      <c r="O29" s="11">
        <f>SUM(J29:N29)/4</f>
        <v>99.5</v>
      </c>
    </row>
    <row r="30" spans="2:15" x14ac:dyDescent="0.25">
      <c r="B30" s="3">
        <f t="shared" si="0"/>
        <v>22</v>
      </c>
      <c r="C30" s="3" t="s">
        <v>122</v>
      </c>
      <c r="D30" s="35" t="s">
        <v>123</v>
      </c>
      <c r="E30" s="35"/>
      <c r="F30" s="35"/>
      <c r="G30" s="35"/>
      <c r="H30" s="35"/>
      <c r="I30" s="35"/>
      <c r="J30" s="17">
        <v>100</v>
      </c>
      <c r="K30" s="10">
        <v>100</v>
      </c>
      <c r="L30" s="23">
        <v>100</v>
      </c>
      <c r="M30" s="18">
        <v>100</v>
      </c>
      <c r="N30" s="4"/>
      <c r="O30" s="11">
        <f>SUM(J30:N30)/4</f>
        <v>100</v>
      </c>
    </row>
    <row r="31" spans="2:15" x14ac:dyDescent="0.25">
      <c r="B31" s="3">
        <f t="shared" si="0"/>
        <v>23</v>
      </c>
      <c r="C31" s="3" t="s">
        <v>124</v>
      </c>
      <c r="D31" s="35" t="s">
        <v>125</v>
      </c>
      <c r="E31" s="35"/>
      <c r="F31" s="35"/>
      <c r="G31" s="35"/>
      <c r="H31" s="35"/>
      <c r="I31" s="35"/>
      <c r="J31" s="17">
        <v>97</v>
      </c>
      <c r="K31" s="10">
        <v>99</v>
      </c>
      <c r="L31" s="23">
        <v>98</v>
      </c>
      <c r="M31" s="18">
        <v>98</v>
      </c>
      <c r="N31" s="4"/>
      <c r="O31" s="11">
        <f>SUM(J31:N31)/4</f>
        <v>98</v>
      </c>
    </row>
    <row r="32" spans="2:15" x14ac:dyDescent="0.25">
      <c r="B32" s="3">
        <f t="shared" si="0"/>
        <v>24</v>
      </c>
      <c r="C32" s="3"/>
      <c r="D32" s="35"/>
      <c r="E32" s="35"/>
      <c r="F32" s="35"/>
      <c r="G32" s="35"/>
      <c r="H32" s="35"/>
      <c r="I32" s="35"/>
      <c r="J32" s="17"/>
      <c r="K32" s="10"/>
      <c r="L32" s="10"/>
      <c r="M32" s="10"/>
      <c r="N32" s="4"/>
      <c r="O32" s="11">
        <f>SUM(J32:N32)/4</f>
        <v>0</v>
      </c>
    </row>
    <row r="33" spans="2:15" x14ac:dyDescent="0.25">
      <c r="B33" s="3">
        <f t="shared" si="0"/>
        <v>25</v>
      </c>
      <c r="C33" s="3"/>
      <c r="D33" s="35"/>
      <c r="E33" s="35"/>
      <c r="F33" s="35"/>
      <c r="G33" s="35"/>
      <c r="H33" s="35"/>
      <c r="I33" s="35"/>
      <c r="J33" s="17"/>
      <c r="K33" s="10"/>
      <c r="L33" s="10"/>
      <c r="M33" s="10"/>
      <c r="N33" s="4"/>
      <c r="O33" s="11">
        <f>SUM(J33:N33)/4</f>
        <v>0</v>
      </c>
    </row>
    <row r="34" spans="2:15" x14ac:dyDescent="0.25">
      <c r="B34" s="3">
        <f t="shared" si="0"/>
        <v>26</v>
      </c>
      <c r="C34" s="3"/>
      <c r="D34" s="35"/>
      <c r="E34" s="35"/>
      <c r="F34" s="35"/>
      <c r="G34" s="35"/>
      <c r="H34" s="35"/>
      <c r="I34" s="35"/>
      <c r="J34" s="17"/>
      <c r="K34" s="10"/>
      <c r="L34" s="10"/>
      <c r="M34" s="10"/>
      <c r="N34" s="4"/>
      <c r="O34" s="11">
        <f>SUM(J34:N34)/4</f>
        <v>0</v>
      </c>
    </row>
    <row r="35" spans="2:15" x14ac:dyDescent="0.25">
      <c r="B35" s="3">
        <f t="shared" si="0"/>
        <v>27</v>
      </c>
      <c r="C35" s="3"/>
      <c r="D35" s="35"/>
      <c r="E35" s="35"/>
      <c r="F35" s="35"/>
      <c r="G35" s="35"/>
      <c r="H35" s="35"/>
      <c r="I35" s="35"/>
      <c r="J35" s="17"/>
      <c r="K35" s="10"/>
      <c r="L35" s="10"/>
      <c r="M35" s="10"/>
      <c r="N35" s="4"/>
      <c r="O35" s="11">
        <f>SUM(J35:N35)/4</f>
        <v>0</v>
      </c>
    </row>
    <row r="36" spans="2:15" x14ac:dyDescent="0.25">
      <c r="B36" s="3">
        <f t="shared" si="0"/>
        <v>28</v>
      </c>
      <c r="C36" s="3"/>
      <c r="D36" s="35"/>
      <c r="E36" s="35"/>
      <c r="F36" s="35"/>
      <c r="G36" s="35"/>
      <c r="H36" s="35"/>
      <c r="I36" s="35"/>
      <c r="J36" s="17"/>
      <c r="K36" s="10"/>
      <c r="L36" s="10"/>
      <c r="M36" s="10"/>
      <c r="N36" s="4"/>
      <c r="O36" s="11">
        <f>SUM(J36:N36)/4</f>
        <v>0</v>
      </c>
    </row>
    <row r="37" spans="2:15" x14ac:dyDescent="0.25">
      <c r="B37" s="3">
        <f t="shared" si="0"/>
        <v>29</v>
      </c>
      <c r="C37" s="3"/>
      <c r="D37" s="35"/>
      <c r="E37" s="35"/>
      <c r="F37" s="35"/>
      <c r="G37" s="35"/>
      <c r="H37" s="35"/>
      <c r="I37" s="35"/>
      <c r="J37" s="17"/>
      <c r="K37" s="10"/>
      <c r="L37" s="10"/>
      <c r="M37" s="10"/>
      <c r="N37" s="4"/>
      <c r="O37" s="11">
        <f>SUM(J37:N37)/4</f>
        <v>0</v>
      </c>
    </row>
    <row r="38" spans="2:15" x14ac:dyDescent="0.25">
      <c r="B38" s="3">
        <f t="shared" si="0"/>
        <v>30</v>
      </c>
      <c r="C38" s="3"/>
      <c r="D38" s="35"/>
      <c r="E38" s="35"/>
      <c r="F38" s="35"/>
      <c r="G38" s="35"/>
      <c r="H38" s="35"/>
      <c r="I38" s="35"/>
      <c r="J38" s="17"/>
      <c r="K38" s="10"/>
      <c r="L38" s="10"/>
      <c r="M38" s="10"/>
      <c r="N38" s="4"/>
      <c r="O38" s="11">
        <f>SUM(J38:N38)/4</f>
        <v>0</v>
      </c>
    </row>
    <row r="39" spans="2:15" x14ac:dyDescent="0.25">
      <c r="B39" s="3">
        <f t="shared" si="0"/>
        <v>31</v>
      </c>
      <c r="C39" s="3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11">
        <f>SUM(J39:N39)/7</f>
        <v>0</v>
      </c>
    </row>
    <row r="40" spans="2:15" x14ac:dyDescent="0.25">
      <c r="B40" s="3">
        <f t="shared" si="0"/>
        <v>32</v>
      </c>
      <c r="C40" s="3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11">
        <f>SUM(J40:N40)/7</f>
        <v>0</v>
      </c>
    </row>
    <row r="41" spans="2:15" x14ac:dyDescent="0.25">
      <c r="B41" s="3">
        <f t="shared" si="0"/>
        <v>33</v>
      </c>
      <c r="C41" s="3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11">
        <f>SUM(J41:N41)/7</f>
        <v>0</v>
      </c>
    </row>
    <row r="42" spans="2:15" x14ac:dyDescent="0.25">
      <c r="B42" s="3">
        <f t="shared" si="0"/>
        <v>34</v>
      </c>
      <c r="C42" s="3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11">
        <f>SUM(J42:N42)/7</f>
        <v>0</v>
      </c>
    </row>
    <row r="43" spans="2:15" x14ac:dyDescent="0.25">
      <c r="B43" s="3">
        <f t="shared" si="0"/>
        <v>35</v>
      </c>
      <c r="C43" s="3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11">
        <f>SUM(J43:N43)/7</f>
        <v>0</v>
      </c>
    </row>
    <row r="44" spans="2:15" x14ac:dyDescent="0.25">
      <c r="B44" s="3">
        <f t="shared" si="0"/>
        <v>36</v>
      </c>
      <c r="C44" s="3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11">
        <f>SUM(J44:N44)/7</f>
        <v>0</v>
      </c>
    </row>
    <row r="45" spans="2:15" x14ac:dyDescent="0.25">
      <c r="B45" s="3">
        <f t="shared" si="0"/>
        <v>37</v>
      </c>
      <c r="C45" s="13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11">
        <f>SUM(J45:N45)/7</f>
        <v>0</v>
      </c>
    </row>
    <row r="46" spans="2:15" x14ac:dyDescent="0.25">
      <c r="B46" s="3">
        <f t="shared" si="0"/>
        <v>38</v>
      </c>
      <c r="C46" s="13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11">
        <f>SUM(J46:N46)/7</f>
        <v>0</v>
      </c>
    </row>
    <row r="47" spans="2:15" x14ac:dyDescent="0.25">
      <c r="B47" s="3">
        <f t="shared" si="0"/>
        <v>39</v>
      </c>
      <c r="C47" s="13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11">
        <f>SUM(J47:N47)/7</f>
        <v>0</v>
      </c>
    </row>
    <row r="48" spans="2:15" x14ac:dyDescent="0.25">
      <c r="B48" s="3">
        <f t="shared" si="0"/>
        <v>40</v>
      </c>
      <c r="C48" s="13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11">
        <f>SUM(J48:N48)/7</f>
        <v>0</v>
      </c>
    </row>
    <row r="49" spans="2:15" x14ac:dyDescent="0.25">
      <c r="B49" s="3">
        <f t="shared" si="0"/>
        <v>41</v>
      </c>
      <c r="C49" s="13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11">
        <f>SUM(J49:N49)/7</f>
        <v>0</v>
      </c>
    </row>
    <row r="50" spans="2:15" x14ac:dyDescent="0.25">
      <c r="B50" s="3">
        <f t="shared" si="0"/>
        <v>42</v>
      </c>
      <c r="C50" s="13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11">
        <f>SUM(J50:N50)/7</f>
        <v>0</v>
      </c>
    </row>
    <row r="51" spans="2:15" x14ac:dyDescent="0.25">
      <c r="B51" s="3">
        <f t="shared" si="0"/>
        <v>43</v>
      </c>
      <c r="C51" s="13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11">
        <f>SUM(J51:N51)/7</f>
        <v>0</v>
      </c>
    </row>
    <row r="52" spans="2:15" x14ac:dyDescent="0.25">
      <c r="B52" s="3">
        <f t="shared" si="0"/>
        <v>44</v>
      </c>
      <c r="C52" s="13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11">
        <f>SUM(J52:N52)/7</f>
        <v>0</v>
      </c>
    </row>
    <row r="53" spans="2:15" x14ac:dyDescent="0.25">
      <c r="B53" s="3">
        <f t="shared" si="0"/>
        <v>45</v>
      </c>
      <c r="C53" s="9"/>
      <c r="D53" s="33"/>
      <c r="E53" s="33"/>
      <c r="F53" s="33"/>
      <c r="G53" s="33"/>
      <c r="H53" s="33"/>
      <c r="I53" s="33"/>
      <c r="J53" s="9"/>
      <c r="K53" s="9"/>
      <c r="L53" s="9"/>
      <c r="M53" s="9"/>
      <c r="N53" s="9"/>
      <c r="O53" s="11">
        <f>SUM(J53:N53)/7</f>
        <v>0</v>
      </c>
    </row>
    <row r="54" spans="2:15" x14ac:dyDescent="0.25">
      <c r="C54" s="27"/>
      <c r="D54" s="27"/>
      <c r="E54" s="5"/>
      <c r="H54" s="34" t="s">
        <v>72</v>
      </c>
      <c r="I54" s="34"/>
      <c r="J54" s="2">
        <f t="shared" ref="J54:N54" si="1">COUNTIF(J9:J53,"&gt;=70")</f>
        <v>22</v>
      </c>
      <c r="K54" s="2">
        <f t="shared" si="1"/>
        <v>22</v>
      </c>
      <c r="L54" s="2">
        <f t="shared" si="1"/>
        <v>23</v>
      </c>
      <c r="M54" s="2">
        <f t="shared" si="1"/>
        <v>23</v>
      </c>
      <c r="N54" s="2">
        <f t="shared" si="1"/>
        <v>0</v>
      </c>
      <c r="O54" s="14">
        <f>COUNTIF(O9:O38,"&gt;=70")</f>
        <v>22</v>
      </c>
    </row>
    <row r="55" spans="2:15" x14ac:dyDescent="0.25">
      <c r="C55" s="27"/>
      <c r="D55" s="27"/>
      <c r="E55" s="6"/>
      <c r="H55" s="31" t="s">
        <v>73</v>
      </c>
      <c r="I55" s="31"/>
      <c r="J55" s="1">
        <f t="shared" ref="J55:N55" si="2">COUNTIF(J9:J53,"&lt;70")</f>
        <v>1</v>
      </c>
      <c r="K55" s="1">
        <f t="shared" si="2"/>
        <v>1</v>
      </c>
      <c r="L55" s="1">
        <f t="shared" si="2"/>
        <v>0</v>
      </c>
      <c r="M55" s="1">
        <f t="shared" si="2"/>
        <v>0</v>
      </c>
      <c r="N55" s="1">
        <f t="shared" si="2"/>
        <v>0</v>
      </c>
      <c r="O55" s="1">
        <f>COUNTIF(O9:O38,"&lt;70")</f>
        <v>8</v>
      </c>
    </row>
    <row r="56" spans="2:15" x14ac:dyDescent="0.25">
      <c r="C56" s="27"/>
      <c r="D56" s="27"/>
      <c r="E56" s="27"/>
      <c r="H56" s="31" t="s">
        <v>74</v>
      </c>
      <c r="I56" s="31"/>
      <c r="J56" s="1">
        <f t="shared" ref="J56:N56" si="3">COUNT(J9:J53)</f>
        <v>23</v>
      </c>
      <c r="K56" s="1">
        <f t="shared" si="3"/>
        <v>23</v>
      </c>
      <c r="L56" s="1">
        <f t="shared" si="3"/>
        <v>23</v>
      </c>
      <c r="M56" s="1">
        <f t="shared" si="3"/>
        <v>23</v>
      </c>
      <c r="N56" s="1">
        <f t="shared" si="3"/>
        <v>0</v>
      </c>
      <c r="O56" s="1">
        <f>COUNT(O9:O38)</f>
        <v>30</v>
      </c>
    </row>
    <row r="57" spans="2:15" x14ac:dyDescent="0.25">
      <c r="C57" s="27"/>
      <c r="D57" s="27"/>
      <c r="E57" s="5"/>
      <c r="H57" s="28" t="s">
        <v>75</v>
      </c>
      <c r="I57" s="28"/>
      <c r="J57" s="15">
        <f t="shared" ref="J57:O57" si="4">J54/J56</f>
        <v>0.95652173913043481</v>
      </c>
      <c r="K57" s="16">
        <f t="shared" si="4"/>
        <v>0.95652173913043481</v>
      </c>
      <c r="L57" s="16">
        <f t="shared" si="4"/>
        <v>1</v>
      </c>
      <c r="M57" s="16">
        <f t="shared" si="4"/>
        <v>1</v>
      </c>
      <c r="N57" s="16" t="e">
        <f t="shared" si="4"/>
        <v>#DIV/0!</v>
      </c>
      <c r="O57" s="16">
        <f t="shared" si="4"/>
        <v>0.73333333333333328</v>
      </c>
    </row>
    <row r="58" spans="2:15" x14ac:dyDescent="0.25">
      <c r="C58" s="27"/>
      <c r="D58" s="27"/>
      <c r="E58" s="5"/>
      <c r="H58" s="28" t="s">
        <v>76</v>
      </c>
      <c r="I58" s="28"/>
      <c r="J58" s="15">
        <f t="shared" ref="J58:O58" si="5">J55/J56</f>
        <v>4.3478260869565216E-2</v>
      </c>
      <c r="K58" s="15">
        <f t="shared" si="5"/>
        <v>4.3478260869565216E-2</v>
      </c>
      <c r="L58" s="16">
        <f t="shared" si="5"/>
        <v>0</v>
      </c>
      <c r="M58" s="16">
        <f t="shared" si="5"/>
        <v>0</v>
      </c>
      <c r="N58" s="16" t="e">
        <f t="shared" si="5"/>
        <v>#DIV/0!</v>
      </c>
      <c r="O58" s="16">
        <f t="shared" si="5"/>
        <v>0.26666666666666666</v>
      </c>
    </row>
    <row r="59" spans="2:15" x14ac:dyDescent="0.25">
      <c r="C59" s="27"/>
      <c r="D59" s="27"/>
    </row>
    <row r="60" spans="2:15" x14ac:dyDescent="0.25">
      <c r="C60" s="5"/>
      <c r="D60" s="5"/>
    </row>
    <row r="61" spans="2:15" x14ac:dyDescent="0.25">
      <c r="J61" s="29"/>
      <c r="K61" s="29"/>
      <c r="L61" s="29"/>
      <c r="M61" s="29"/>
      <c r="N61" s="29"/>
    </row>
    <row r="62" spans="2:15" x14ac:dyDescent="0.25">
      <c r="J62" s="30" t="s">
        <v>77</v>
      </c>
      <c r="K62" s="30"/>
      <c r="L62" s="30"/>
      <c r="M62" s="30"/>
      <c r="N62" s="30"/>
    </row>
  </sheetData>
  <mergeCells count="66"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11111111111099" right="0.23611111111111099" top="0.74791666666666701" bottom="0.74791666666666701" header="0.511811023622047" footer="0.511811023622047"/>
  <pageSetup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62"/>
  <sheetViews>
    <sheetView topLeftCell="D1" zoomScale="110" zoomScaleNormal="110" workbookViewId="0">
      <selection activeCell="Q9" sqref="Q9:Q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10.42578125" bestFit="1" customWidth="1"/>
    <col min="15" max="15" width="8.7109375" customWidth="1"/>
    <col min="16" max="17" width="5.7109375" customWidth="1"/>
    <col min="18" max="18" width="28.85546875" customWidth="1"/>
  </cols>
  <sheetData>
    <row r="2" spans="2:17" ht="15.75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</row>
    <row r="3" spans="2:17" x14ac:dyDescent="0.25"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5"/>
      <c r="P3" s="5"/>
    </row>
    <row r="4" spans="2:17" x14ac:dyDescent="0.25">
      <c r="C4" t="s">
        <v>2</v>
      </c>
      <c r="D4" s="40" t="s">
        <v>78</v>
      </c>
      <c r="E4" s="40"/>
      <c r="F4" s="40"/>
      <c r="G4" s="40"/>
      <c r="I4" t="s">
        <v>4</v>
      </c>
      <c r="J4" s="36" t="s">
        <v>126</v>
      </c>
      <c r="K4" s="36"/>
      <c r="M4" t="s">
        <v>6</v>
      </c>
      <c r="N4" s="22">
        <v>45812</v>
      </c>
    </row>
    <row r="5" spans="2:17" ht="6.75" customHeight="1" x14ac:dyDescent="0.25">
      <c r="D5" s="8"/>
    </row>
    <row r="6" spans="2:17" x14ac:dyDescent="0.25">
      <c r="C6" t="s">
        <v>7</v>
      </c>
      <c r="D6" s="36" t="s">
        <v>8</v>
      </c>
      <c r="E6" s="36"/>
      <c r="F6" s="36"/>
      <c r="G6" s="36"/>
      <c r="I6" s="27" t="s">
        <v>9</v>
      </c>
      <c r="J6" s="27"/>
      <c r="K6" s="37" t="s">
        <v>10</v>
      </c>
      <c r="L6" s="37"/>
      <c r="M6" s="37"/>
      <c r="N6" s="37"/>
    </row>
    <row r="7" spans="2:17" ht="11.25" customHeight="1" x14ac:dyDescent="0.25"/>
    <row r="8" spans="2:17" x14ac:dyDescent="0.25">
      <c r="B8" s="9" t="s">
        <v>11</v>
      </c>
      <c r="C8" s="9" t="s">
        <v>12</v>
      </c>
      <c r="D8" s="33" t="s">
        <v>13</v>
      </c>
      <c r="E8" s="33"/>
      <c r="F8" s="33"/>
      <c r="G8" s="33"/>
      <c r="H8" s="33"/>
      <c r="I8" s="3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10" t="s">
        <v>21</v>
      </c>
    </row>
    <row r="9" spans="2:17" x14ac:dyDescent="0.25">
      <c r="B9" s="3">
        <v>1</v>
      </c>
      <c r="C9" s="3" t="s">
        <v>127</v>
      </c>
      <c r="D9" s="35" t="s">
        <v>128</v>
      </c>
      <c r="E9" s="35"/>
      <c r="F9" s="35"/>
      <c r="G9" s="35"/>
      <c r="H9" s="35"/>
      <c r="I9" s="35"/>
      <c r="J9" s="17">
        <v>100</v>
      </c>
      <c r="K9" s="10">
        <v>99</v>
      </c>
      <c r="L9" s="23">
        <v>99.5</v>
      </c>
      <c r="M9" s="23">
        <v>99.5</v>
      </c>
      <c r="N9" s="10"/>
      <c r="O9" s="11">
        <f>SUM(J9:N9)/4</f>
        <v>99.5</v>
      </c>
      <c r="Q9" s="43">
        <v>97</v>
      </c>
    </row>
    <row r="10" spans="2:17" x14ac:dyDescent="0.25">
      <c r="B10" s="3">
        <f t="shared" ref="B10:B53" si="0">B9+1</f>
        <v>2</v>
      </c>
      <c r="C10" s="3" t="s">
        <v>129</v>
      </c>
      <c r="D10" s="35" t="s">
        <v>130</v>
      </c>
      <c r="E10" s="35"/>
      <c r="F10" s="35"/>
      <c r="G10" s="35"/>
      <c r="H10" s="35"/>
      <c r="I10" s="35"/>
      <c r="J10" s="17">
        <v>100</v>
      </c>
      <c r="K10" s="10">
        <v>100</v>
      </c>
      <c r="L10" s="23">
        <v>100</v>
      </c>
      <c r="M10" s="23">
        <v>100</v>
      </c>
      <c r="N10" s="10"/>
      <c r="O10" s="11">
        <f>SUM(J10:N10)/4</f>
        <v>100</v>
      </c>
      <c r="Q10" s="43">
        <f>COUNTIF(L9:L22,"&gt;="&amp;Q9)</f>
        <v>11</v>
      </c>
    </row>
    <row r="11" spans="2:17" x14ac:dyDescent="0.25">
      <c r="B11" s="3">
        <f t="shared" si="0"/>
        <v>3</v>
      </c>
      <c r="C11" s="3" t="s">
        <v>131</v>
      </c>
      <c r="D11" s="35" t="s">
        <v>132</v>
      </c>
      <c r="E11" s="35"/>
      <c r="F11" s="35"/>
      <c r="G11" s="35"/>
      <c r="H11" s="35"/>
      <c r="I11" s="35"/>
      <c r="J11" s="17">
        <v>88</v>
      </c>
      <c r="K11" s="12"/>
      <c r="L11" s="23">
        <v>79</v>
      </c>
      <c r="M11" s="23">
        <v>79</v>
      </c>
      <c r="N11" s="10"/>
      <c r="O11" s="11">
        <f>SUM(J11:N11)/4</f>
        <v>61.5</v>
      </c>
      <c r="Q11" s="43">
        <f>(Q10/14)*100</f>
        <v>78.571428571428569</v>
      </c>
    </row>
    <row r="12" spans="2:17" x14ac:dyDescent="0.25">
      <c r="B12" s="3">
        <f t="shared" si="0"/>
        <v>4</v>
      </c>
      <c r="C12" s="3" t="s">
        <v>133</v>
      </c>
      <c r="D12" s="35" t="s">
        <v>134</v>
      </c>
      <c r="E12" s="35"/>
      <c r="F12" s="35"/>
      <c r="G12" s="35"/>
      <c r="H12" s="35"/>
      <c r="I12" s="35"/>
      <c r="J12" s="17">
        <v>100</v>
      </c>
      <c r="K12" s="10">
        <v>100</v>
      </c>
      <c r="L12" s="23">
        <v>100</v>
      </c>
      <c r="M12" s="23">
        <v>100</v>
      </c>
      <c r="N12" s="10"/>
      <c r="O12" s="11">
        <f>SUM(J12:N12)/4</f>
        <v>100</v>
      </c>
      <c r="Q12" s="43"/>
    </row>
    <row r="13" spans="2:17" x14ac:dyDescent="0.25">
      <c r="B13" s="3">
        <f t="shared" si="0"/>
        <v>5</v>
      </c>
      <c r="C13" s="3" t="s">
        <v>135</v>
      </c>
      <c r="D13" s="35" t="s">
        <v>136</v>
      </c>
      <c r="E13" s="35"/>
      <c r="F13" s="35"/>
      <c r="G13" s="35"/>
      <c r="H13" s="35"/>
      <c r="I13" s="35"/>
      <c r="J13" s="17">
        <v>100</v>
      </c>
      <c r="K13" s="10">
        <v>100</v>
      </c>
      <c r="L13" s="23">
        <v>100</v>
      </c>
      <c r="M13" s="23">
        <v>100</v>
      </c>
      <c r="N13" s="10"/>
      <c r="O13" s="11">
        <f>SUM(J13:N13)/4</f>
        <v>100</v>
      </c>
    </row>
    <row r="14" spans="2:17" x14ac:dyDescent="0.25">
      <c r="B14" s="3">
        <f t="shared" si="0"/>
        <v>6</v>
      </c>
      <c r="C14" s="3" t="s">
        <v>137</v>
      </c>
      <c r="D14" s="35" t="s">
        <v>138</v>
      </c>
      <c r="E14" s="35"/>
      <c r="F14" s="35"/>
      <c r="G14" s="35"/>
      <c r="H14" s="35"/>
      <c r="I14" s="35"/>
      <c r="J14" s="17">
        <v>100</v>
      </c>
      <c r="K14" s="10">
        <v>99</v>
      </c>
      <c r="L14" s="23">
        <v>99.5</v>
      </c>
      <c r="M14" s="23">
        <v>99.5</v>
      </c>
      <c r="N14" s="10"/>
      <c r="O14" s="11">
        <f>SUM(J14:N14)/4</f>
        <v>99.5</v>
      </c>
    </row>
    <row r="15" spans="2:17" x14ac:dyDescent="0.25">
      <c r="B15" s="3">
        <f t="shared" si="0"/>
        <v>7</v>
      </c>
      <c r="C15" s="3" t="s">
        <v>139</v>
      </c>
      <c r="D15" s="35" t="s">
        <v>140</v>
      </c>
      <c r="E15" s="35"/>
      <c r="F15" s="35"/>
      <c r="G15" s="35"/>
      <c r="H15" s="35"/>
      <c r="I15" s="35"/>
      <c r="J15" s="17">
        <v>100</v>
      </c>
      <c r="K15" s="10">
        <v>99</v>
      </c>
      <c r="L15" s="23">
        <v>99.5</v>
      </c>
      <c r="M15" s="23">
        <v>99.5</v>
      </c>
      <c r="N15" s="10"/>
      <c r="O15" s="11">
        <f>SUM(J15:N15)/4</f>
        <v>99.5</v>
      </c>
    </row>
    <row r="16" spans="2:17" x14ac:dyDescent="0.25">
      <c r="B16" s="3">
        <f t="shared" si="0"/>
        <v>8</v>
      </c>
      <c r="C16" s="3" t="s">
        <v>141</v>
      </c>
      <c r="D16" s="35" t="s">
        <v>142</v>
      </c>
      <c r="E16" s="35"/>
      <c r="F16" s="35"/>
      <c r="G16" s="35"/>
      <c r="H16" s="35"/>
      <c r="I16" s="35"/>
      <c r="J16" s="17">
        <v>100</v>
      </c>
      <c r="K16" s="10">
        <v>100</v>
      </c>
      <c r="L16" s="23">
        <v>100</v>
      </c>
      <c r="M16" s="23">
        <v>100</v>
      </c>
      <c r="N16" s="10"/>
      <c r="O16" s="11">
        <f>SUM(J16:N16)/4</f>
        <v>100</v>
      </c>
    </row>
    <row r="17" spans="2:15" x14ac:dyDescent="0.25">
      <c r="B17" s="3">
        <f t="shared" si="0"/>
        <v>9</v>
      </c>
      <c r="C17" s="3" t="s">
        <v>143</v>
      </c>
      <c r="D17" s="35" t="s">
        <v>144</v>
      </c>
      <c r="E17" s="35"/>
      <c r="F17" s="35"/>
      <c r="G17" s="35"/>
      <c r="H17" s="35"/>
      <c r="I17" s="35"/>
      <c r="J17" s="17">
        <v>100</v>
      </c>
      <c r="K17" s="10">
        <v>100</v>
      </c>
      <c r="L17" s="23">
        <v>100</v>
      </c>
      <c r="M17" s="23">
        <v>100</v>
      </c>
      <c r="N17" s="10"/>
      <c r="O17" s="11">
        <f>SUM(J17:N17)/4</f>
        <v>100</v>
      </c>
    </row>
    <row r="18" spans="2:15" x14ac:dyDescent="0.25">
      <c r="B18" s="3">
        <f t="shared" si="0"/>
        <v>10</v>
      </c>
      <c r="C18" s="3" t="s">
        <v>145</v>
      </c>
      <c r="D18" s="35" t="s">
        <v>146</v>
      </c>
      <c r="E18" s="35"/>
      <c r="F18" s="35"/>
      <c r="G18" s="35"/>
      <c r="H18" s="35"/>
      <c r="I18" s="35"/>
      <c r="J18" s="17">
        <v>99</v>
      </c>
      <c r="K18" s="10">
        <v>94</v>
      </c>
      <c r="L18" s="23">
        <v>96.5</v>
      </c>
      <c r="M18" s="23">
        <v>96.5</v>
      </c>
      <c r="N18" s="10"/>
      <c r="O18" s="11">
        <f>SUM(J18:N18)/4</f>
        <v>96.5</v>
      </c>
    </row>
    <row r="19" spans="2:15" x14ac:dyDescent="0.25">
      <c r="B19" s="3">
        <f t="shared" si="0"/>
        <v>11</v>
      </c>
      <c r="C19" s="3" t="s">
        <v>147</v>
      </c>
      <c r="D19" s="35" t="s">
        <v>148</v>
      </c>
      <c r="E19" s="35"/>
      <c r="F19" s="35"/>
      <c r="G19" s="35"/>
      <c r="H19" s="35"/>
      <c r="I19" s="35"/>
      <c r="J19" s="17">
        <v>100</v>
      </c>
      <c r="K19" s="10">
        <v>100</v>
      </c>
      <c r="L19" s="23">
        <v>100</v>
      </c>
      <c r="M19" s="23">
        <v>100</v>
      </c>
      <c r="N19" s="10"/>
      <c r="O19" s="11">
        <f>SUM(J19:N19)/4</f>
        <v>100</v>
      </c>
    </row>
    <row r="20" spans="2:15" x14ac:dyDescent="0.25">
      <c r="B20" s="3">
        <f t="shared" si="0"/>
        <v>12</v>
      </c>
      <c r="C20" s="3" t="s">
        <v>149</v>
      </c>
      <c r="D20" s="35" t="s">
        <v>150</v>
      </c>
      <c r="E20" s="35"/>
      <c r="F20" s="35"/>
      <c r="G20" s="35"/>
      <c r="H20" s="35"/>
      <c r="I20" s="35"/>
      <c r="J20" s="17">
        <v>100</v>
      </c>
      <c r="K20" s="10">
        <v>100</v>
      </c>
      <c r="L20" s="23">
        <v>100</v>
      </c>
      <c r="M20" s="23">
        <v>100</v>
      </c>
      <c r="N20" s="10"/>
      <c r="O20" s="11">
        <f>SUM(J20:N20)/4</f>
        <v>100</v>
      </c>
    </row>
    <row r="21" spans="2:15" x14ac:dyDescent="0.25">
      <c r="B21" s="3">
        <f t="shared" si="0"/>
        <v>13</v>
      </c>
      <c r="C21" s="3" t="s">
        <v>151</v>
      </c>
      <c r="D21" s="35" t="s">
        <v>152</v>
      </c>
      <c r="E21" s="35"/>
      <c r="F21" s="35"/>
      <c r="G21" s="35"/>
      <c r="H21" s="35"/>
      <c r="I21" s="35"/>
      <c r="J21" s="17">
        <v>99</v>
      </c>
      <c r="K21" s="10">
        <v>99</v>
      </c>
      <c r="L21" s="23">
        <v>99</v>
      </c>
      <c r="M21" s="23">
        <v>99</v>
      </c>
      <c r="N21" s="10"/>
      <c r="O21" s="11">
        <f>SUM(J21:N21)/4</f>
        <v>99</v>
      </c>
    </row>
    <row r="22" spans="2:15" x14ac:dyDescent="0.25">
      <c r="B22" s="3">
        <f t="shared" si="0"/>
        <v>14</v>
      </c>
      <c r="C22" s="3" t="s">
        <v>153</v>
      </c>
      <c r="D22" s="35" t="s">
        <v>154</v>
      </c>
      <c r="E22" s="35"/>
      <c r="F22" s="35"/>
      <c r="G22" s="35"/>
      <c r="H22" s="35"/>
      <c r="I22" s="35"/>
      <c r="J22" s="17">
        <v>88</v>
      </c>
      <c r="K22" s="10">
        <v>95</v>
      </c>
      <c r="L22" s="23">
        <v>91.5</v>
      </c>
      <c r="M22" s="23">
        <v>91.5</v>
      </c>
      <c r="N22" s="10"/>
      <c r="O22" s="11">
        <f>SUM(J22:N22)/4</f>
        <v>91.5</v>
      </c>
    </row>
    <row r="23" spans="2:15" x14ac:dyDescent="0.25">
      <c r="B23" s="3">
        <f t="shared" si="0"/>
        <v>15</v>
      </c>
      <c r="C23" s="3"/>
      <c r="D23" s="35"/>
      <c r="E23" s="35"/>
      <c r="F23" s="35"/>
      <c r="G23" s="35"/>
      <c r="H23" s="35"/>
      <c r="I23" s="35"/>
      <c r="J23" s="17"/>
      <c r="K23" s="10"/>
      <c r="L23" s="10"/>
      <c r="M23" s="10"/>
      <c r="N23" s="10"/>
      <c r="O23" s="11">
        <f>SUM(J23:N23)/4</f>
        <v>0</v>
      </c>
    </row>
    <row r="24" spans="2:15" x14ac:dyDescent="0.25">
      <c r="B24" s="3">
        <f t="shared" si="0"/>
        <v>16</v>
      </c>
      <c r="C24" s="3"/>
      <c r="D24" s="35"/>
      <c r="E24" s="35"/>
      <c r="F24" s="35"/>
      <c r="G24" s="35"/>
      <c r="H24" s="35"/>
      <c r="I24" s="35"/>
      <c r="J24" s="17"/>
      <c r="K24" s="10"/>
      <c r="L24" s="10"/>
      <c r="M24" s="10"/>
      <c r="N24" s="10"/>
      <c r="O24" s="11">
        <f>SUM(J24:N24)/4</f>
        <v>0</v>
      </c>
    </row>
    <row r="25" spans="2:15" x14ac:dyDescent="0.25">
      <c r="B25" s="3">
        <f t="shared" si="0"/>
        <v>17</v>
      </c>
      <c r="C25" s="3"/>
      <c r="D25" s="35"/>
      <c r="E25" s="35"/>
      <c r="F25" s="35"/>
      <c r="G25" s="35"/>
      <c r="H25" s="35"/>
      <c r="I25" s="35"/>
      <c r="J25" s="17"/>
      <c r="K25" s="10"/>
      <c r="L25" s="10"/>
      <c r="M25" s="10"/>
      <c r="N25" s="4"/>
      <c r="O25" s="11">
        <f>SUM(J25:N25)/4</f>
        <v>0</v>
      </c>
    </row>
    <row r="26" spans="2:15" x14ac:dyDescent="0.25">
      <c r="B26" s="3">
        <f t="shared" si="0"/>
        <v>18</v>
      </c>
      <c r="C26" s="3"/>
      <c r="D26" s="35"/>
      <c r="E26" s="35"/>
      <c r="F26" s="35"/>
      <c r="G26" s="35"/>
      <c r="H26" s="35"/>
      <c r="I26" s="35"/>
      <c r="J26" s="17"/>
      <c r="K26" s="10"/>
      <c r="L26" s="10"/>
      <c r="M26" s="10"/>
      <c r="N26" s="4"/>
      <c r="O26" s="11">
        <f>SUM(J26:N26)/4</f>
        <v>0</v>
      </c>
    </row>
    <row r="27" spans="2:15" x14ac:dyDescent="0.25">
      <c r="B27" s="3">
        <f t="shared" si="0"/>
        <v>19</v>
      </c>
      <c r="C27" s="3"/>
      <c r="D27" s="35"/>
      <c r="E27" s="35"/>
      <c r="F27" s="35"/>
      <c r="G27" s="35"/>
      <c r="H27" s="35"/>
      <c r="I27" s="35"/>
      <c r="J27" s="17"/>
      <c r="K27" s="10"/>
      <c r="L27" s="10"/>
      <c r="M27" s="10"/>
      <c r="N27" s="4"/>
      <c r="O27" s="11">
        <f>SUM(J27:N27)/4</f>
        <v>0</v>
      </c>
    </row>
    <row r="28" spans="2:15" x14ac:dyDescent="0.25">
      <c r="B28" s="3">
        <f t="shared" si="0"/>
        <v>20</v>
      </c>
      <c r="C28" s="3"/>
      <c r="D28" s="35"/>
      <c r="E28" s="35"/>
      <c r="F28" s="35"/>
      <c r="G28" s="35"/>
      <c r="H28" s="35"/>
      <c r="I28" s="35"/>
      <c r="J28" s="17"/>
      <c r="K28" s="10"/>
      <c r="L28" s="10"/>
      <c r="M28" s="10"/>
      <c r="N28" s="4"/>
      <c r="O28" s="11">
        <f>SUM(J28:N28)/4</f>
        <v>0</v>
      </c>
    </row>
    <row r="29" spans="2:15" x14ac:dyDescent="0.25">
      <c r="B29" s="3">
        <f t="shared" si="0"/>
        <v>21</v>
      </c>
      <c r="C29" s="3"/>
      <c r="D29" s="35"/>
      <c r="E29" s="35"/>
      <c r="F29" s="35"/>
      <c r="G29" s="35"/>
      <c r="H29" s="35"/>
      <c r="I29" s="35"/>
      <c r="J29" s="17"/>
      <c r="K29" s="10"/>
      <c r="L29" s="10"/>
      <c r="M29" s="10"/>
      <c r="N29" s="4"/>
      <c r="O29" s="11">
        <f>SUM(J29:N29)/4</f>
        <v>0</v>
      </c>
    </row>
    <row r="30" spans="2:15" x14ac:dyDescent="0.25">
      <c r="B30" s="3">
        <f t="shared" si="0"/>
        <v>22</v>
      </c>
      <c r="C30" s="3"/>
      <c r="D30" s="35"/>
      <c r="E30" s="35"/>
      <c r="F30" s="35"/>
      <c r="G30" s="35"/>
      <c r="H30" s="35"/>
      <c r="I30" s="35"/>
      <c r="J30" s="17"/>
      <c r="K30" s="10"/>
      <c r="L30" s="10"/>
      <c r="M30" s="10"/>
      <c r="N30" s="4"/>
      <c r="O30" s="11">
        <f>SUM(J30:N30)/4</f>
        <v>0</v>
      </c>
    </row>
    <row r="31" spans="2:15" x14ac:dyDescent="0.25">
      <c r="B31" s="3">
        <f t="shared" si="0"/>
        <v>23</v>
      </c>
      <c r="C31" s="3"/>
      <c r="D31" s="35"/>
      <c r="E31" s="35"/>
      <c r="F31" s="35"/>
      <c r="G31" s="35"/>
      <c r="H31" s="35"/>
      <c r="I31" s="35"/>
      <c r="J31" s="17"/>
      <c r="K31" s="10"/>
      <c r="L31" s="10"/>
      <c r="M31" s="10"/>
      <c r="N31" s="4"/>
      <c r="O31" s="11">
        <f>SUM(J31:N31)/4</f>
        <v>0</v>
      </c>
    </row>
    <row r="32" spans="2:15" x14ac:dyDescent="0.25">
      <c r="B32" s="3">
        <f t="shared" si="0"/>
        <v>24</v>
      </c>
      <c r="C32" s="3"/>
      <c r="D32" s="35"/>
      <c r="E32" s="35"/>
      <c r="F32" s="35"/>
      <c r="G32" s="35"/>
      <c r="H32" s="35"/>
      <c r="I32" s="35"/>
      <c r="J32" s="17"/>
      <c r="K32" s="10"/>
      <c r="L32" s="10"/>
      <c r="M32" s="10"/>
      <c r="N32" s="4"/>
      <c r="O32" s="11">
        <f>SUM(J32:N32)/4</f>
        <v>0</v>
      </c>
    </row>
    <row r="33" spans="2:15" x14ac:dyDescent="0.25">
      <c r="B33" s="3">
        <f t="shared" si="0"/>
        <v>25</v>
      </c>
      <c r="C33" s="3"/>
      <c r="D33" s="35"/>
      <c r="E33" s="35"/>
      <c r="F33" s="35"/>
      <c r="G33" s="35"/>
      <c r="H33" s="35"/>
      <c r="I33" s="35"/>
      <c r="J33" s="17"/>
      <c r="K33" s="10"/>
      <c r="L33" s="10"/>
      <c r="M33" s="10"/>
      <c r="N33" s="4"/>
      <c r="O33" s="11">
        <f>SUM(J33:N33)/4</f>
        <v>0</v>
      </c>
    </row>
    <row r="34" spans="2:15" x14ac:dyDescent="0.25">
      <c r="B34" s="3">
        <f t="shared" si="0"/>
        <v>26</v>
      </c>
      <c r="C34" s="3"/>
      <c r="D34" s="35"/>
      <c r="E34" s="35"/>
      <c r="F34" s="35"/>
      <c r="G34" s="35"/>
      <c r="H34" s="35"/>
      <c r="I34" s="35"/>
      <c r="J34" s="17"/>
      <c r="K34" s="10"/>
      <c r="L34" s="10"/>
      <c r="M34" s="10"/>
      <c r="N34" s="4"/>
      <c r="O34" s="11">
        <f>SUM(J34:N34)/4</f>
        <v>0</v>
      </c>
    </row>
    <row r="35" spans="2:15" x14ac:dyDescent="0.25">
      <c r="B35" s="3">
        <f t="shared" si="0"/>
        <v>27</v>
      </c>
      <c r="C35" s="3"/>
      <c r="D35" s="35"/>
      <c r="E35" s="35"/>
      <c r="F35" s="35"/>
      <c r="G35" s="35"/>
      <c r="H35" s="35"/>
      <c r="I35" s="35"/>
      <c r="J35" s="17"/>
      <c r="K35" s="10"/>
      <c r="L35" s="10"/>
      <c r="M35" s="10"/>
      <c r="N35" s="4"/>
      <c r="O35" s="11">
        <f>SUM(J35:N35)/4</f>
        <v>0</v>
      </c>
    </row>
    <row r="36" spans="2:15" x14ac:dyDescent="0.25">
      <c r="B36" s="3">
        <f t="shared" si="0"/>
        <v>28</v>
      </c>
      <c r="C36" s="3"/>
      <c r="D36" s="35"/>
      <c r="E36" s="35"/>
      <c r="F36" s="35"/>
      <c r="G36" s="35"/>
      <c r="H36" s="35"/>
      <c r="I36" s="35"/>
      <c r="J36" s="17"/>
      <c r="K36" s="10"/>
      <c r="L36" s="10"/>
      <c r="M36" s="10"/>
      <c r="N36" s="4"/>
      <c r="O36" s="11">
        <f>SUM(J36:N36)/4</f>
        <v>0</v>
      </c>
    </row>
    <row r="37" spans="2:15" x14ac:dyDescent="0.25">
      <c r="B37" s="3">
        <f t="shared" si="0"/>
        <v>29</v>
      </c>
      <c r="C37" s="3"/>
      <c r="D37" s="35"/>
      <c r="E37" s="35"/>
      <c r="F37" s="35"/>
      <c r="G37" s="35"/>
      <c r="H37" s="35"/>
      <c r="I37" s="35"/>
      <c r="J37" s="17"/>
      <c r="K37" s="10"/>
      <c r="L37" s="10"/>
      <c r="M37" s="10"/>
      <c r="N37" s="4"/>
      <c r="O37" s="11">
        <f>SUM(J37:N37)/4</f>
        <v>0</v>
      </c>
    </row>
    <row r="38" spans="2:15" x14ac:dyDescent="0.25">
      <c r="B38" s="3">
        <f t="shared" si="0"/>
        <v>30</v>
      </c>
      <c r="C38" s="3"/>
      <c r="D38" s="35"/>
      <c r="E38" s="35"/>
      <c r="F38" s="35"/>
      <c r="G38" s="35"/>
      <c r="H38" s="35"/>
      <c r="I38" s="35"/>
      <c r="J38" s="17"/>
      <c r="K38" s="10"/>
      <c r="L38" s="10"/>
      <c r="M38" s="10"/>
      <c r="N38" s="4"/>
      <c r="O38" s="11">
        <f>SUM(J38:N38)/4</f>
        <v>0</v>
      </c>
    </row>
    <row r="39" spans="2:15" x14ac:dyDescent="0.25">
      <c r="B39" s="3">
        <f t="shared" si="0"/>
        <v>31</v>
      </c>
      <c r="C39" s="3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11">
        <f>SUM(J39:N39)/7</f>
        <v>0</v>
      </c>
    </row>
    <row r="40" spans="2:15" x14ac:dyDescent="0.25">
      <c r="B40" s="3">
        <f t="shared" si="0"/>
        <v>32</v>
      </c>
      <c r="C40" s="3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11">
        <f>SUM(J40:N40)/7</f>
        <v>0</v>
      </c>
    </row>
    <row r="41" spans="2:15" x14ac:dyDescent="0.25">
      <c r="B41" s="3">
        <f t="shared" si="0"/>
        <v>33</v>
      </c>
      <c r="C41" s="3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11">
        <f>SUM(J41:N41)/7</f>
        <v>0</v>
      </c>
    </row>
    <row r="42" spans="2:15" x14ac:dyDescent="0.25">
      <c r="B42" s="3">
        <f t="shared" si="0"/>
        <v>34</v>
      </c>
      <c r="C42" s="3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11">
        <f>SUM(J42:N42)/7</f>
        <v>0</v>
      </c>
    </row>
    <row r="43" spans="2:15" x14ac:dyDescent="0.25">
      <c r="B43" s="3">
        <f t="shared" si="0"/>
        <v>35</v>
      </c>
      <c r="C43" s="3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11">
        <f>SUM(J43:N43)/7</f>
        <v>0</v>
      </c>
    </row>
    <row r="44" spans="2:15" x14ac:dyDescent="0.25">
      <c r="B44" s="3">
        <f t="shared" si="0"/>
        <v>36</v>
      </c>
      <c r="C44" s="3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11">
        <f>SUM(J44:N44)/7</f>
        <v>0</v>
      </c>
    </row>
    <row r="45" spans="2:15" x14ac:dyDescent="0.25">
      <c r="B45" s="3">
        <f t="shared" si="0"/>
        <v>37</v>
      </c>
      <c r="C45" s="13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11">
        <f>SUM(J45:N45)/7</f>
        <v>0</v>
      </c>
    </row>
    <row r="46" spans="2:15" x14ac:dyDescent="0.25">
      <c r="B46" s="3">
        <f t="shared" si="0"/>
        <v>38</v>
      </c>
      <c r="C46" s="13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11">
        <f>SUM(J46:N46)/7</f>
        <v>0</v>
      </c>
    </row>
    <row r="47" spans="2:15" x14ac:dyDescent="0.25">
      <c r="B47" s="3">
        <f t="shared" si="0"/>
        <v>39</v>
      </c>
      <c r="C47" s="13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11">
        <f>SUM(J47:N47)/7</f>
        <v>0</v>
      </c>
    </row>
    <row r="48" spans="2:15" x14ac:dyDescent="0.25">
      <c r="B48" s="3">
        <f t="shared" si="0"/>
        <v>40</v>
      </c>
      <c r="C48" s="13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11">
        <f>SUM(J48:N48)/7</f>
        <v>0</v>
      </c>
    </row>
    <row r="49" spans="2:15" x14ac:dyDescent="0.25">
      <c r="B49" s="3">
        <f t="shared" si="0"/>
        <v>41</v>
      </c>
      <c r="C49" s="13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11">
        <f>SUM(J49:N49)/7</f>
        <v>0</v>
      </c>
    </row>
    <row r="50" spans="2:15" x14ac:dyDescent="0.25">
      <c r="B50" s="3">
        <f t="shared" si="0"/>
        <v>42</v>
      </c>
      <c r="C50" s="13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11">
        <f>SUM(J50:N50)/7</f>
        <v>0</v>
      </c>
    </row>
    <row r="51" spans="2:15" x14ac:dyDescent="0.25">
      <c r="B51" s="3">
        <f t="shared" si="0"/>
        <v>43</v>
      </c>
      <c r="C51" s="13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11">
        <f>SUM(J51:N51)/7</f>
        <v>0</v>
      </c>
    </row>
    <row r="52" spans="2:15" x14ac:dyDescent="0.25">
      <c r="B52" s="3">
        <f t="shared" si="0"/>
        <v>44</v>
      </c>
      <c r="C52" s="13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11">
        <f>SUM(J52:N52)/7</f>
        <v>0</v>
      </c>
    </row>
    <row r="53" spans="2:15" x14ac:dyDescent="0.25">
      <c r="B53" s="3">
        <f t="shared" si="0"/>
        <v>45</v>
      </c>
      <c r="C53" s="9"/>
      <c r="D53" s="33"/>
      <c r="E53" s="33"/>
      <c r="F53" s="33"/>
      <c r="G53" s="33"/>
      <c r="H53" s="33"/>
      <c r="I53" s="33"/>
      <c r="J53" s="9"/>
      <c r="K53" s="9"/>
      <c r="L53" s="9"/>
      <c r="M53" s="9"/>
      <c r="N53" s="9"/>
      <c r="O53" s="11">
        <f>SUM(J53:N53)/7</f>
        <v>0</v>
      </c>
    </row>
    <row r="54" spans="2:15" x14ac:dyDescent="0.25">
      <c r="C54" s="27"/>
      <c r="D54" s="27"/>
      <c r="E54" s="5"/>
      <c r="H54" s="34" t="s">
        <v>72</v>
      </c>
      <c r="I54" s="34"/>
      <c r="J54" s="2">
        <f t="shared" ref="J54:N54" si="1">COUNTIF(J9:J53,"&gt;=70")</f>
        <v>14</v>
      </c>
      <c r="K54" s="2">
        <f t="shared" si="1"/>
        <v>13</v>
      </c>
      <c r="L54" s="2">
        <f t="shared" si="1"/>
        <v>14</v>
      </c>
      <c r="M54" s="2">
        <f t="shared" si="1"/>
        <v>14</v>
      </c>
      <c r="N54" s="2">
        <f t="shared" si="1"/>
        <v>0</v>
      </c>
      <c r="O54" s="14">
        <f>COUNTIF(O9:O38,"&gt;=70")</f>
        <v>13</v>
      </c>
    </row>
    <row r="55" spans="2:15" x14ac:dyDescent="0.25">
      <c r="C55" s="27"/>
      <c r="D55" s="27"/>
      <c r="E55" s="6"/>
      <c r="H55" s="31" t="s">
        <v>73</v>
      </c>
      <c r="I55" s="31"/>
      <c r="J55" s="1">
        <f t="shared" ref="J55:N55" si="2">COUNTIF(J9:J53,"&lt;70")</f>
        <v>0</v>
      </c>
      <c r="K55" s="1">
        <f t="shared" si="2"/>
        <v>0</v>
      </c>
      <c r="L55" s="1">
        <f t="shared" si="2"/>
        <v>0</v>
      </c>
      <c r="M55" s="1">
        <f t="shared" si="2"/>
        <v>0</v>
      </c>
      <c r="N55" s="1">
        <f t="shared" si="2"/>
        <v>0</v>
      </c>
      <c r="O55" s="1">
        <f>COUNTIF(O9:O38,"&lt;70")</f>
        <v>17</v>
      </c>
    </row>
    <row r="56" spans="2:15" x14ac:dyDescent="0.25">
      <c r="C56" s="27"/>
      <c r="D56" s="27"/>
      <c r="E56" s="27"/>
      <c r="H56" s="31" t="s">
        <v>74</v>
      </c>
      <c r="I56" s="31"/>
      <c r="J56" s="1">
        <f t="shared" ref="J56:N56" si="3">COUNT(J9:J53)</f>
        <v>14</v>
      </c>
      <c r="K56" s="1">
        <f t="shared" si="3"/>
        <v>13</v>
      </c>
      <c r="L56" s="1">
        <f t="shared" si="3"/>
        <v>14</v>
      </c>
      <c r="M56" s="1">
        <f t="shared" si="3"/>
        <v>14</v>
      </c>
      <c r="N56" s="1">
        <f t="shared" si="3"/>
        <v>0</v>
      </c>
      <c r="O56" s="1">
        <f>COUNT(O9:O38)</f>
        <v>30</v>
      </c>
    </row>
    <row r="57" spans="2:15" x14ac:dyDescent="0.25">
      <c r="C57" s="27"/>
      <c r="D57" s="27"/>
      <c r="E57" s="5"/>
      <c r="H57" s="28" t="s">
        <v>75</v>
      </c>
      <c r="I57" s="28"/>
      <c r="J57" s="15">
        <f t="shared" ref="J57:O57" si="4">J54/J56</f>
        <v>1</v>
      </c>
      <c r="K57" s="16">
        <f t="shared" si="4"/>
        <v>1</v>
      </c>
      <c r="L57" s="16">
        <f t="shared" si="4"/>
        <v>1</v>
      </c>
      <c r="M57" s="16">
        <f t="shared" si="4"/>
        <v>1</v>
      </c>
      <c r="N57" s="16" t="e">
        <f t="shared" si="4"/>
        <v>#DIV/0!</v>
      </c>
      <c r="O57" s="16">
        <f t="shared" si="4"/>
        <v>0.43333333333333335</v>
      </c>
    </row>
    <row r="58" spans="2:15" x14ac:dyDescent="0.25">
      <c r="C58" s="27"/>
      <c r="D58" s="27"/>
      <c r="E58" s="5"/>
      <c r="H58" s="28" t="s">
        <v>76</v>
      </c>
      <c r="I58" s="28"/>
      <c r="J58" s="15">
        <f t="shared" ref="J58:O58" si="5">J55/J56</f>
        <v>0</v>
      </c>
      <c r="K58" s="15">
        <f t="shared" si="5"/>
        <v>0</v>
      </c>
      <c r="L58" s="16">
        <f t="shared" si="5"/>
        <v>0</v>
      </c>
      <c r="M58" s="16">
        <f t="shared" si="5"/>
        <v>0</v>
      </c>
      <c r="N58" s="16" t="e">
        <f t="shared" si="5"/>
        <v>#DIV/0!</v>
      </c>
      <c r="O58" s="16">
        <f t="shared" si="5"/>
        <v>0.56666666666666665</v>
      </c>
    </row>
    <row r="59" spans="2:15" x14ac:dyDescent="0.25">
      <c r="C59" s="27"/>
      <c r="D59" s="27"/>
    </row>
    <row r="60" spans="2:15" x14ac:dyDescent="0.25">
      <c r="C60" s="5"/>
      <c r="D60" s="5"/>
    </row>
    <row r="61" spans="2:15" x14ac:dyDescent="0.25">
      <c r="J61" s="29"/>
      <c r="K61" s="29"/>
      <c r="L61" s="29"/>
      <c r="M61" s="29"/>
      <c r="N61" s="29"/>
    </row>
    <row r="62" spans="2:15" x14ac:dyDescent="0.25">
      <c r="J62" s="30" t="s">
        <v>77</v>
      </c>
      <c r="K62" s="30"/>
      <c r="L62" s="30"/>
      <c r="M62" s="30"/>
      <c r="N62" s="30"/>
    </row>
  </sheetData>
  <mergeCells count="66"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N61"/>
    <mergeCell ref="J62:N62"/>
  </mergeCells>
  <pageMargins left="0.23611111111111099" right="0.23611111111111099" top="0.74791666666666701" bottom="0.74791666666666701" header="0.511811023622047" footer="0.511811023622047"/>
  <pageSetup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opLeftCell="G1" zoomScale="110" zoomScaleNormal="110" workbookViewId="0">
      <selection activeCell="S9" sqref="S9:S11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  <c r="R2" s="7"/>
    </row>
    <row r="3" spans="2:19" x14ac:dyDescent="0.25"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5"/>
      <c r="R3" s="5"/>
    </row>
    <row r="4" spans="2:19" x14ac:dyDescent="0.25">
      <c r="C4" t="s">
        <v>2</v>
      </c>
      <c r="D4" s="40" t="s">
        <v>155</v>
      </c>
      <c r="E4" s="40"/>
      <c r="F4" s="40"/>
      <c r="G4" s="40"/>
      <c r="I4" t="s">
        <v>4</v>
      </c>
      <c r="J4" s="36" t="s">
        <v>156</v>
      </c>
      <c r="K4" s="36"/>
      <c r="M4" t="s">
        <v>6</v>
      </c>
      <c r="N4" s="41">
        <v>45812</v>
      </c>
      <c r="O4" s="41"/>
    </row>
    <row r="5" spans="2:19" ht="6.75" customHeight="1" x14ac:dyDescent="0.25">
      <c r="D5" s="8"/>
    </row>
    <row r="6" spans="2:19" x14ac:dyDescent="0.25">
      <c r="C6" t="s">
        <v>7</v>
      </c>
      <c r="D6" s="36" t="s">
        <v>8</v>
      </c>
      <c r="E6" s="36"/>
      <c r="F6" s="36"/>
      <c r="G6" s="36"/>
      <c r="I6" s="27" t="s">
        <v>9</v>
      </c>
      <c r="J6" s="27"/>
      <c r="K6" s="37" t="s">
        <v>10</v>
      </c>
      <c r="L6" s="37"/>
      <c r="M6" s="37"/>
      <c r="N6" s="37"/>
      <c r="O6" s="37"/>
      <c r="P6" s="37"/>
    </row>
    <row r="7" spans="2:19" ht="11.25" customHeight="1" x14ac:dyDescent="0.25"/>
    <row r="8" spans="2:19" x14ac:dyDescent="0.25">
      <c r="B8" s="9" t="s">
        <v>11</v>
      </c>
      <c r="C8" s="9" t="s">
        <v>12</v>
      </c>
      <c r="D8" s="33" t="s">
        <v>13</v>
      </c>
      <c r="E8" s="33"/>
      <c r="F8" s="33"/>
      <c r="G8" s="33"/>
      <c r="H8" s="33"/>
      <c r="I8" s="3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10" t="s">
        <v>21</v>
      </c>
    </row>
    <row r="9" spans="2:19" x14ac:dyDescent="0.25">
      <c r="B9" s="3">
        <v>1</v>
      </c>
      <c r="C9" s="3" t="s">
        <v>157</v>
      </c>
      <c r="D9" s="35" t="s">
        <v>158</v>
      </c>
      <c r="E9" s="35"/>
      <c r="F9" s="35"/>
      <c r="G9" s="35"/>
      <c r="H9" s="35"/>
      <c r="I9" s="35"/>
      <c r="J9" s="10">
        <v>74</v>
      </c>
      <c r="K9" s="10">
        <v>97</v>
      </c>
      <c r="L9" s="10">
        <v>100</v>
      </c>
      <c r="M9" s="18">
        <v>90.333333333333329</v>
      </c>
      <c r="N9" s="18">
        <v>90.333333333333329</v>
      </c>
      <c r="O9" s="18"/>
      <c r="P9" s="4"/>
      <c r="Q9" s="11">
        <f t="shared" ref="Q9:Q33" si="0">SUM(J9:P9)/5</f>
        <v>90.333333333333329</v>
      </c>
      <c r="S9" s="43">
        <v>85</v>
      </c>
    </row>
    <row r="10" spans="2:19" x14ac:dyDescent="0.25">
      <c r="B10" s="3">
        <f t="shared" ref="B10:B53" si="1">B9+1</f>
        <v>2</v>
      </c>
      <c r="C10" s="3" t="s">
        <v>159</v>
      </c>
      <c r="D10" s="35" t="s">
        <v>160</v>
      </c>
      <c r="E10" s="35"/>
      <c r="F10" s="35"/>
      <c r="G10" s="35"/>
      <c r="H10" s="35"/>
      <c r="I10" s="35"/>
      <c r="J10" s="10">
        <v>84</v>
      </c>
      <c r="K10" s="12">
        <v>0</v>
      </c>
      <c r="L10" s="10">
        <v>76</v>
      </c>
      <c r="M10" s="18">
        <v>76.666666666666671</v>
      </c>
      <c r="N10" s="18">
        <v>76.666666666666671</v>
      </c>
      <c r="O10" s="18"/>
      <c r="P10" s="4"/>
      <c r="Q10" s="11">
        <f t="shared" si="0"/>
        <v>62.666666666666671</v>
      </c>
      <c r="S10" s="43">
        <f>COUNTIF(M9:M28,"&gt;="&amp;S9)</f>
        <v>9</v>
      </c>
    </row>
    <row r="11" spans="2:19" x14ac:dyDescent="0.25">
      <c r="B11" s="3">
        <f t="shared" si="1"/>
        <v>3</v>
      </c>
      <c r="C11" s="3" t="s">
        <v>161</v>
      </c>
      <c r="D11" s="35" t="s">
        <v>162</v>
      </c>
      <c r="E11" s="35"/>
      <c r="F11" s="35"/>
      <c r="G11" s="35"/>
      <c r="H11" s="35"/>
      <c r="I11" s="35"/>
      <c r="J11" s="10">
        <v>82</v>
      </c>
      <c r="K11" s="10">
        <v>99</v>
      </c>
      <c r="L11" s="10">
        <v>100</v>
      </c>
      <c r="M11" s="18">
        <v>93.666666666666671</v>
      </c>
      <c r="N11" s="18">
        <v>93.666666666666671</v>
      </c>
      <c r="O11" s="18"/>
      <c r="P11" s="4"/>
      <c r="Q11" s="11">
        <f t="shared" si="0"/>
        <v>93.666666666666671</v>
      </c>
      <c r="S11" s="43">
        <f>(S10/19)*100</f>
        <v>47.368421052631575</v>
      </c>
    </row>
    <row r="12" spans="2:19" x14ac:dyDescent="0.25">
      <c r="B12" s="3">
        <f t="shared" si="1"/>
        <v>4</v>
      </c>
      <c r="C12" s="3" t="s">
        <v>163</v>
      </c>
      <c r="D12" s="35" t="s">
        <v>164</v>
      </c>
      <c r="E12" s="35"/>
      <c r="F12" s="35"/>
      <c r="G12" s="35"/>
      <c r="H12" s="35"/>
      <c r="I12" s="35"/>
      <c r="J12" s="10">
        <v>75</v>
      </c>
      <c r="K12" s="12">
        <v>0</v>
      </c>
      <c r="L12" s="10">
        <v>91</v>
      </c>
      <c r="M12" s="18">
        <v>78.666666666666671</v>
      </c>
      <c r="N12" s="18">
        <v>78.666666666666671</v>
      </c>
      <c r="O12" s="18"/>
      <c r="P12" s="4"/>
      <c r="Q12" s="11">
        <f t="shared" si="0"/>
        <v>64.666666666666671</v>
      </c>
    </row>
    <row r="13" spans="2:19" x14ac:dyDescent="0.25">
      <c r="B13" s="3">
        <f t="shared" si="1"/>
        <v>5</v>
      </c>
      <c r="C13" s="3" t="s">
        <v>165</v>
      </c>
      <c r="D13" s="35" t="s">
        <v>166</v>
      </c>
      <c r="E13" s="35"/>
      <c r="F13" s="35"/>
      <c r="G13" s="35"/>
      <c r="H13" s="35"/>
      <c r="I13" s="35"/>
      <c r="J13" s="10">
        <v>90</v>
      </c>
      <c r="K13" s="12">
        <v>0</v>
      </c>
      <c r="L13" s="10">
        <v>86</v>
      </c>
      <c r="M13" s="18">
        <v>82</v>
      </c>
      <c r="N13" s="18">
        <v>82</v>
      </c>
      <c r="O13" s="18"/>
      <c r="P13" s="4"/>
      <c r="Q13" s="11">
        <f t="shared" si="0"/>
        <v>68</v>
      </c>
    </row>
    <row r="14" spans="2:19" x14ac:dyDescent="0.25">
      <c r="B14" s="3">
        <f t="shared" si="1"/>
        <v>6</v>
      </c>
      <c r="C14" s="3" t="s">
        <v>167</v>
      </c>
      <c r="D14" s="35" t="s">
        <v>168</v>
      </c>
      <c r="E14" s="35"/>
      <c r="F14" s="35"/>
      <c r="G14" s="35"/>
      <c r="H14" s="35"/>
      <c r="I14" s="35"/>
      <c r="J14" s="10">
        <v>71</v>
      </c>
      <c r="K14" s="12">
        <v>0</v>
      </c>
      <c r="L14" s="10">
        <v>92</v>
      </c>
      <c r="M14" s="18">
        <v>77.666666666666671</v>
      </c>
      <c r="N14" s="18">
        <v>77.666666666666671</v>
      </c>
      <c r="O14" s="18"/>
      <c r="P14" s="4"/>
      <c r="Q14" s="11">
        <f t="shared" si="0"/>
        <v>63.666666666666671</v>
      </c>
    </row>
    <row r="15" spans="2:19" x14ac:dyDescent="0.25">
      <c r="B15" s="3">
        <f t="shared" si="1"/>
        <v>7</v>
      </c>
      <c r="C15" s="3" t="s">
        <v>169</v>
      </c>
      <c r="D15" s="35" t="s">
        <v>170</v>
      </c>
      <c r="E15" s="35"/>
      <c r="F15" s="35"/>
      <c r="G15" s="35"/>
      <c r="H15" s="35"/>
      <c r="I15" s="35"/>
      <c r="J15" s="10">
        <v>74</v>
      </c>
      <c r="K15" s="10">
        <v>92</v>
      </c>
      <c r="L15" s="10">
        <v>82</v>
      </c>
      <c r="M15" s="18">
        <v>82.666666666666671</v>
      </c>
      <c r="N15" s="18">
        <v>82.666666666666671</v>
      </c>
      <c r="O15" s="18"/>
      <c r="P15" s="4"/>
      <c r="Q15" s="11">
        <f t="shared" si="0"/>
        <v>82.666666666666671</v>
      </c>
    </row>
    <row r="16" spans="2:19" x14ac:dyDescent="0.25">
      <c r="B16" s="3">
        <f t="shared" si="1"/>
        <v>8</v>
      </c>
      <c r="C16" s="3" t="s">
        <v>171</v>
      </c>
      <c r="D16" s="35" t="s">
        <v>172</v>
      </c>
      <c r="E16" s="35"/>
      <c r="F16" s="35"/>
      <c r="G16" s="35"/>
      <c r="H16" s="35"/>
      <c r="I16" s="35"/>
      <c r="J16" s="12">
        <v>0</v>
      </c>
      <c r="K16" s="10">
        <v>96</v>
      </c>
      <c r="L16" s="10">
        <v>92</v>
      </c>
      <c r="M16" s="18">
        <v>86</v>
      </c>
      <c r="N16" s="18">
        <v>86</v>
      </c>
      <c r="O16" s="18"/>
      <c r="P16" s="4"/>
      <c r="Q16" s="11">
        <f t="shared" si="0"/>
        <v>72</v>
      </c>
    </row>
    <row r="17" spans="2:17" x14ac:dyDescent="0.25">
      <c r="B17" s="3">
        <f t="shared" si="1"/>
        <v>9</v>
      </c>
      <c r="C17" s="3" t="s">
        <v>173</v>
      </c>
      <c r="D17" s="35" t="s">
        <v>174</v>
      </c>
      <c r="E17" s="35"/>
      <c r="F17" s="35"/>
      <c r="G17" s="35"/>
      <c r="H17" s="35"/>
      <c r="I17" s="35"/>
      <c r="J17" s="10">
        <v>88</v>
      </c>
      <c r="K17" s="12">
        <v>0</v>
      </c>
      <c r="L17" s="10">
        <v>90</v>
      </c>
      <c r="M17" s="18">
        <v>82.666666666666671</v>
      </c>
      <c r="N17" s="18">
        <v>82.666666666666671</v>
      </c>
      <c r="O17" s="18"/>
      <c r="P17" s="4"/>
      <c r="Q17" s="11">
        <f t="shared" si="0"/>
        <v>68.666666666666671</v>
      </c>
    </row>
    <row r="18" spans="2:17" x14ac:dyDescent="0.25">
      <c r="B18" s="3">
        <f t="shared" si="1"/>
        <v>10</v>
      </c>
      <c r="C18" s="3" t="s">
        <v>175</v>
      </c>
      <c r="D18" s="35" t="s">
        <v>176</v>
      </c>
      <c r="E18" s="35"/>
      <c r="F18" s="35"/>
      <c r="G18" s="35"/>
      <c r="H18" s="35"/>
      <c r="I18" s="35"/>
      <c r="J18" s="10">
        <v>81</v>
      </c>
      <c r="K18" s="12">
        <v>0</v>
      </c>
      <c r="L18" s="10">
        <v>100</v>
      </c>
      <c r="M18" s="18">
        <v>83.666666666666671</v>
      </c>
      <c r="N18" s="18">
        <v>83.666666666666671</v>
      </c>
      <c r="O18" s="18"/>
      <c r="P18" s="4"/>
      <c r="Q18" s="11">
        <f t="shared" si="0"/>
        <v>69.666666666666671</v>
      </c>
    </row>
    <row r="19" spans="2:17" x14ac:dyDescent="0.25">
      <c r="B19" s="3">
        <f t="shared" si="1"/>
        <v>11</v>
      </c>
      <c r="C19" s="3" t="s">
        <v>177</v>
      </c>
      <c r="D19" s="35" t="s">
        <v>178</v>
      </c>
      <c r="E19" s="35"/>
      <c r="F19" s="35"/>
      <c r="G19" s="35"/>
      <c r="H19" s="35"/>
      <c r="I19" s="35"/>
      <c r="J19" s="10">
        <v>86</v>
      </c>
      <c r="K19" s="10">
        <v>92</v>
      </c>
      <c r="L19" s="10">
        <v>100</v>
      </c>
      <c r="M19" s="18">
        <v>92.666666666666671</v>
      </c>
      <c r="N19" s="18">
        <v>92.666666666666671</v>
      </c>
      <c r="O19" s="18"/>
      <c r="P19" s="4"/>
      <c r="Q19" s="11">
        <f t="shared" si="0"/>
        <v>92.666666666666671</v>
      </c>
    </row>
    <row r="20" spans="2:17" x14ac:dyDescent="0.25">
      <c r="B20" s="3">
        <f t="shared" si="1"/>
        <v>12</v>
      </c>
      <c r="C20" s="3" t="s">
        <v>179</v>
      </c>
      <c r="D20" s="35" t="s">
        <v>180</v>
      </c>
      <c r="E20" s="35"/>
      <c r="F20" s="35"/>
      <c r="G20" s="35"/>
      <c r="H20" s="35"/>
      <c r="I20" s="35"/>
      <c r="J20" s="10">
        <v>70</v>
      </c>
      <c r="K20" s="10">
        <v>91</v>
      </c>
      <c r="L20" s="10">
        <v>80</v>
      </c>
      <c r="M20" s="18">
        <v>80.333333333333329</v>
      </c>
      <c r="N20" s="18">
        <v>80.333333333333329</v>
      </c>
      <c r="O20" s="18"/>
      <c r="P20" s="4"/>
      <c r="Q20" s="11">
        <f t="shared" si="0"/>
        <v>80.333333333333329</v>
      </c>
    </row>
    <row r="21" spans="2:17" x14ac:dyDescent="0.25">
      <c r="B21" s="3">
        <f t="shared" si="1"/>
        <v>13</v>
      </c>
      <c r="C21" s="3" t="s">
        <v>181</v>
      </c>
      <c r="D21" s="35" t="s">
        <v>182</v>
      </c>
      <c r="E21" s="35"/>
      <c r="F21" s="35"/>
      <c r="G21" s="35"/>
      <c r="H21" s="35"/>
      <c r="I21" s="35"/>
      <c r="J21" s="10">
        <v>88</v>
      </c>
      <c r="K21" s="10">
        <v>98</v>
      </c>
      <c r="L21" s="10">
        <v>90</v>
      </c>
      <c r="M21" s="18">
        <v>92</v>
      </c>
      <c r="N21" s="18">
        <v>92</v>
      </c>
      <c r="O21" s="18"/>
      <c r="P21" s="4"/>
      <c r="Q21" s="11">
        <f t="shared" si="0"/>
        <v>92</v>
      </c>
    </row>
    <row r="22" spans="2:17" x14ac:dyDescent="0.25">
      <c r="B22" s="3">
        <f t="shared" si="1"/>
        <v>14</v>
      </c>
      <c r="C22" s="3" t="s">
        <v>183</v>
      </c>
      <c r="D22" s="35" t="s">
        <v>184</v>
      </c>
      <c r="E22" s="35"/>
      <c r="F22" s="35"/>
      <c r="G22" s="35"/>
      <c r="H22" s="35"/>
      <c r="I22" s="35"/>
      <c r="J22" s="10">
        <v>70</v>
      </c>
      <c r="K22" s="10">
        <v>92</v>
      </c>
      <c r="L22" s="10">
        <v>82</v>
      </c>
      <c r="M22" s="18">
        <v>81.333333333333329</v>
      </c>
      <c r="N22" s="18">
        <v>81.333333333333329</v>
      </c>
      <c r="O22" s="18"/>
      <c r="P22" s="4"/>
      <c r="Q22" s="11">
        <f t="shared" si="0"/>
        <v>81.333333333333329</v>
      </c>
    </row>
    <row r="23" spans="2:17" x14ac:dyDescent="0.25">
      <c r="B23" s="3">
        <f t="shared" si="1"/>
        <v>15</v>
      </c>
      <c r="C23" s="3" t="s">
        <v>185</v>
      </c>
      <c r="D23" s="35" t="s">
        <v>186</v>
      </c>
      <c r="E23" s="35"/>
      <c r="F23" s="35"/>
      <c r="G23" s="35"/>
      <c r="H23" s="35"/>
      <c r="I23" s="35"/>
      <c r="J23" s="12">
        <v>0</v>
      </c>
      <c r="K23" s="10">
        <v>92</v>
      </c>
      <c r="L23" s="10">
        <v>86</v>
      </c>
      <c r="M23" s="18">
        <v>82.666666666666671</v>
      </c>
      <c r="N23" s="18">
        <v>82.666666666666671</v>
      </c>
      <c r="O23" s="18"/>
      <c r="P23" s="4"/>
      <c r="Q23" s="11">
        <f t="shared" si="0"/>
        <v>68.666666666666671</v>
      </c>
    </row>
    <row r="24" spans="2:17" x14ac:dyDescent="0.25">
      <c r="B24" s="3">
        <f t="shared" si="1"/>
        <v>16</v>
      </c>
      <c r="C24" s="3" t="s">
        <v>187</v>
      </c>
      <c r="D24" s="35" t="s">
        <v>188</v>
      </c>
      <c r="E24" s="35"/>
      <c r="F24" s="35"/>
      <c r="G24" s="35"/>
      <c r="H24" s="35"/>
      <c r="I24" s="35"/>
      <c r="J24" s="10">
        <v>74</v>
      </c>
      <c r="K24" s="10">
        <v>93</v>
      </c>
      <c r="L24" s="10">
        <v>96</v>
      </c>
      <c r="M24" s="18">
        <v>87.666666666666671</v>
      </c>
      <c r="N24" s="18">
        <v>87.666666666666671</v>
      </c>
      <c r="O24" s="18"/>
      <c r="P24" s="4"/>
      <c r="Q24" s="11">
        <f t="shared" si="0"/>
        <v>87.666666666666671</v>
      </c>
    </row>
    <row r="25" spans="2:17" x14ac:dyDescent="0.25">
      <c r="B25" s="3">
        <f t="shared" si="1"/>
        <v>17</v>
      </c>
      <c r="C25" s="3" t="s">
        <v>189</v>
      </c>
      <c r="D25" s="35" t="s">
        <v>190</v>
      </c>
      <c r="E25" s="35"/>
      <c r="F25" s="35"/>
      <c r="G25" s="35"/>
      <c r="H25" s="35"/>
      <c r="I25" s="35"/>
      <c r="J25" s="10">
        <v>90</v>
      </c>
      <c r="K25" s="12">
        <v>0</v>
      </c>
      <c r="L25" s="10">
        <v>90</v>
      </c>
      <c r="M25" s="18">
        <v>83.333333333333329</v>
      </c>
      <c r="N25" s="18">
        <v>83.333333333333329</v>
      </c>
      <c r="O25" s="18"/>
      <c r="P25" s="4"/>
      <c r="Q25" s="11">
        <f t="shared" si="0"/>
        <v>69.333333333333329</v>
      </c>
    </row>
    <row r="26" spans="2:17" x14ac:dyDescent="0.25">
      <c r="B26" s="3">
        <f t="shared" si="1"/>
        <v>18</v>
      </c>
      <c r="C26" s="3" t="s">
        <v>191</v>
      </c>
      <c r="D26" s="35" t="s">
        <v>192</v>
      </c>
      <c r="E26" s="35"/>
      <c r="F26" s="35"/>
      <c r="G26" s="35"/>
      <c r="H26" s="35"/>
      <c r="I26" s="35"/>
      <c r="J26" s="10">
        <v>86</v>
      </c>
      <c r="K26" s="10">
        <v>92</v>
      </c>
      <c r="L26" s="10">
        <v>79</v>
      </c>
      <c r="M26" s="18">
        <v>85.666666666666671</v>
      </c>
      <c r="N26" s="18">
        <v>85.666666666666671</v>
      </c>
      <c r="O26" s="18"/>
      <c r="P26" s="4"/>
      <c r="Q26" s="11">
        <f t="shared" si="0"/>
        <v>85.666666666666671</v>
      </c>
    </row>
    <row r="27" spans="2:17" x14ac:dyDescent="0.25">
      <c r="B27" s="3">
        <f t="shared" si="1"/>
        <v>19</v>
      </c>
      <c r="C27" s="3" t="s">
        <v>193</v>
      </c>
      <c r="D27" s="35" t="s">
        <v>194</v>
      </c>
      <c r="E27" s="35"/>
      <c r="F27" s="35"/>
      <c r="G27" s="35"/>
      <c r="H27" s="35"/>
      <c r="I27" s="35"/>
      <c r="J27" s="10">
        <v>90</v>
      </c>
      <c r="K27" s="10">
        <v>94</v>
      </c>
      <c r="L27" s="10">
        <v>100</v>
      </c>
      <c r="M27" s="18">
        <v>94.666666666666671</v>
      </c>
      <c r="N27" s="18">
        <v>94.666666666666671</v>
      </c>
      <c r="O27" s="18"/>
      <c r="P27" s="4"/>
      <c r="Q27" s="11">
        <f t="shared" si="0"/>
        <v>94.666666666666671</v>
      </c>
    </row>
    <row r="28" spans="2:17" x14ac:dyDescent="0.25">
      <c r="B28" s="3">
        <f t="shared" si="1"/>
        <v>20</v>
      </c>
      <c r="C28" s="3" t="s">
        <v>195</v>
      </c>
      <c r="D28" s="35" t="s">
        <v>196</v>
      </c>
      <c r="E28" s="35"/>
      <c r="F28" s="35"/>
      <c r="G28" s="35"/>
      <c r="H28" s="35"/>
      <c r="I28" s="35"/>
      <c r="J28" s="10">
        <v>92</v>
      </c>
      <c r="K28" s="10">
        <v>100</v>
      </c>
      <c r="L28" s="10">
        <v>90</v>
      </c>
      <c r="M28" s="18">
        <v>94</v>
      </c>
      <c r="N28" s="18">
        <v>94</v>
      </c>
      <c r="O28" s="18"/>
      <c r="P28" s="4"/>
      <c r="Q28" s="11">
        <f t="shared" si="0"/>
        <v>94</v>
      </c>
    </row>
    <row r="29" spans="2:17" x14ac:dyDescent="0.25">
      <c r="B29" s="3">
        <f t="shared" si="1"/>
        <v>21</v>
      </c>
      <c r="C29" s="3"/>
      <c r="D29" s="35"/>
      <c r="E29" s="35"/>
      <c r="F29" s="35"/>
      <c r="G29" s="35"/>
      <c r="H29" s="35"/>
      <c r="I29" s="35"/>
      <c r="J29" s="10"/>
      <c r="K29" s="10"/>
      <c r="L29" s="10"/>
      <c r="M29" s="10"/>
      <c r="N29" s="10"/>
      <c r="O29" s="4"/>
      <c r="P29" s="4"/>
      <c r="Q29" s="11">
        <f t="shared" si="0"/>
        <v>0</v>
      </c>
    </row>
    <row r="30" spans="2:17" x14ac:dyDescent="0.25">
      <c r="B30" s="3">
        <f t="shared" si="1"/>
        <v>22</v>
      </c>
      <c r="C30" s="3"/>
      <c r="D30" s="35"/>
      <c r="E30" s="35"/>
      <c r="F30" s="35"/>
      <c r="G30" s="35"/>
      <c r="H30" s="35"/>
      <c r="I30" s="35"/>
      <c r="J30" s="10"/>
      <c r="K30" s="10"/>
      <c r="L30" s="10"/>
      <c r="M30" s="10"/>
      <c r="N30" s="10"/>
      <c r="O30" s="4"/>
      <c r="P30" s="4"/>
      <c r="Q30" s="11">
        <f t="shared" si="0"/>
        <v>0</v>
      </c>
    </row>
    <row r="31" spans="2:17" x14ac:dyDescent="0.25">
      <c r="B31" s="3">
        <f t="shared" si="1"/>
        <v>23</v>
      </c>
      <c r="C31" s="3"/>
      <c r="D31" s="35"/>
      <c r="E31" s="35"/>
      <c r="F31" s="35"/>
      <c r="G31" s="35"/>
      <c r="H31" s="35"/>
      <c r="I31" s="35"/>
      <c r="J31" s="10"/>
      <c r="K31" s="10"/>
      <c r="L31" s="10"/>
      <c r="M31" s="10"/>
      <c r="N31" s="10"/>
      <c r="O31" s="4"/>
      <c r="P31" s="4"/>
      <c r="Q31" s="11">
        <f t="shared" si="0"/>
        <v>0</v>
      </c>
    </row>
    <row r="32" spans="2:17" x14ac:dyDescent="0.25">
      <c r="B32" s="3">
        <f t="shared" si="1"/>
        <v>24</v>
      </c>
      <c r="C32" s="3"/>
      <c r="D32" s="35"/>
      <c r="E32" s="35"/>
      <c r="F32" s="35"/>
      <c r="G32" s="35"/>
      <c r="H32" s="35"/>
      <c r="I32" s="35"/>
      <c r="J32" s="10"/>
      <c r="K32" s="10"/>
      <c r="L32" s="10"/>
      <c r="M32" s="10"/>
      <c r="N32" s="10"/>
      <c r="O32" s="4"/>
      <c r="P32" s="4"/>
      <c r="Q32" s="11">
        <f t="shared" si="0"/>
        <v>0</v>
      </c>
    </row>
    <row r="33" spans="2:17" x14ac:dyDescent="0.25">
      <c r="B33" s="3">
        <f t="shared" si="1"/>
        <v>25</v>
      </c>
      <c r="C33" s="3"/>
      <c r="D33" s="35"/>
      <c r="E33" s="35"/>
      <c r="F33" s="35"/>
      <c r="G33" s="35"/>
      <c r="H33" s="35"/>
      <c r="I33" s="35"/>
      <c r="J33" s="10"/>
      <c r="K33" s="10"/>
      <c r="L33" s="10"/>
      <c r="M33" s="10"/>
      <c r="N33" s="10"/>
      <c r="O33" s="4"/>
      <c r="P33" s="4"/>
      <c r="Q33" s="11">
        <f t="shared" si="0"/>
        <v>0</v>
      </c>
    </row>
    <row r="34" spans="2:17" x14ac:dyDescent="0.25">
      <c r="B34" s="3">
        <f t="shared" si="1"/>
        <v>26</v>
      </c>
      <c r="C34" s="3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1">
        <f t="shared" ref="Q34:Q53" si="2">SUM(J34:P34)/7</f>
        <v>0</v>
      </c>
    </row>
    <row r="35" spans="2:17" x14ac:dyDescent="0.25">
      <c r="B35" s="3">
        <f t="shared" si="1"/>
        <v>27</v>
      </c>
      <c r="C35" s="3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1">
        <f t="shared" si="2"/>
        <v>0</v>
      </c>
    </row>
    <row r="36" spans="2:17" x14ac:dyDescent="0.25">
      <c r="B36" s="3">
        <f t="shared" si="1"/>
        <v>28</v>
      </c>
      <c r="C36" s="3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1">
        <f t="shared" si="2"/>
        <v>0</v>
      </c>
    </row>
    <row r="37" spans="2:17" x14ac:dyDescent="0.25">
      <c r="B37" s="3">
        <f t="shared" si="1"/>
        <v>29</v>
      </c>
      <c r="C37" s="3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1">
        <f t="shared" si="2"/>
        <v>0</v>
      </c>
    </row>
    <row r="38" spans="2:17" x14ac:dyDescent="0.25">
      <c r="B38" s="3">
        <f t="shared" si="1"/>
        <v>30</v>
      </c>
      <c r="C38" s="3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1">
        <f t="shared" si="2"/>
        <v>0</v>
      </c>
    </row>
    <row r="39" spans="2:17" x14ac:dyDescent="0.25">
      <c r="B39" s="3">
        <f t="shared" si="1"/>
        <v>31</v>
      </c>
      <c r="C39" s="3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1">
        <f t="shared" si="2"/>
        <v>0</v>
      </c>
    </row>
    <row r="40" spans="2:17" x14ac:dyDescent="0.25">
      <c r="B40" s="3">
        <f t="shared" si="1"/>
        <v>32</v>
      </c>
      <c r="C40" s="3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1">
        <f t="shared" si="2"/>
        <v>0</v>
      </c>
    </row>
    <row r="41" spans="2:17" x14ac:dyDescent="0.25">
      <c r="B41" s="3">
        <f t="shared" si="1"/>
        <v>33</v>
      </c>
      <c r="C41" s="3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1">
        <f t="shared" si="2"/>
        <v>0</v>
      </c>
    </row>
    <row r="42" spans="2:17" x14ac:dyDescent="0.25">
      <c r="B42" s="3">
        <f t="shared" si="1"/>
        <v>34</v>
      </c>
      <c r="C42" s="3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1">
        <f t="shared" si="2"/>
        <v>0</v>
      </c>
    </row>
    <row r="43" spans="2:17" x14ac:dyDescent="0.25">
      <c r="B43" s="3">
        <f t="shared" si="1"/>
        <v>35</v>
      </c>
      <c r="C43" s="3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1">
        <f t="shared" si="2"/>
        <v>0</v>
      </c>
    </row>
    <row r="44" spans="2:17" x14ac:dyDescent="0.25">
      <c r="B44" s="3">
        <f t="shared" si="1"/>
        <v>36</v>
      </c>
      <c r="C44" s="3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1">
        <f t="shared" si="2"/>
        <v>0</v>
      </c>
    </row>
    <row r="45" spans="2:17" x14ac:dyDescent="0.25">
      <c r="B45" s="3">
        <f t="shared" si="1"/>
        <v>37</v>
      </c>
      <c r="C45" s="13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1">
        <f t="shared" si="2"/>
        <v>0</v>
      </c>
    </row>
    <row r="46" spans="2:17" x14ac:dyDescent="0.25">
      <c r="B46" s="3">
        <f t="shared" si="1"/>
        <v>38</v>
      </c>
      <c r="C46" s="13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1">
        <f t="shared" si="2"/>
        <v>0</v>
      </c>
    </row>
    <row r="47" spans="2:17" x14ac:dyDescent="0.25">
      <c r="B47" s="3">
        <f t="shared" si="1"/>
        <v>39</v>
      </c>
      <c r="C47" s="13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1">
        <f t="shared" si="2"/>
        <v>0</v>
      </c>
    </row>
    <row r="48" spans="2:17" x14ac:dyDescent="0.25">
      <c r="B48" s="3">
        <f t="shared" si="1"/>
        <v>40</v>
      </c>
      <c r="C48" s="13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1">
        <f t="shared" si="2"/>
        <v>0</v>
      </c>
    </row>
    <row r="49" spans="2:17" x14ac:dyDescent="0.25">
      <c r="B49" s="3">
        <f t="shared" si="1"/>
        <v>41</v>
      </c>
      <c r="C49" s="13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1">
        <f t="shared" si="2"/>
        <v>0</v>
      </c>
    </row>
    <row r="50" spans="2:17" x14ac:dyDescent="0.25">
      <c r="B50" s="3">
        <f t="shared" si="1"/>
        <v>42</v>
      </c>
      <c r="C50" s="13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1">
        <f t="shared" si="2"/>
        <v>0</v>
      </c>
    </row>
    <row r="51" spans="2:17" x14ac:dyDescent="0.25">
      <c r="B51" s="3">
        <f t="shared" si="1"/>
        <v>43</v>
      </c>
      <c r="C51" s="13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1">
        <f t="shared" si="2"/>
        <v>0</v>
      </c>
    </row>
    <row r="52" spans="2:17" x14ac:dyDescent="0.25">
      <c r="B52" s="3">
        <f t="shared" si="1"/>
        <v>44</v>
      </c>
      <c r="C52" s="13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1">
        <f t="shared" si="2"/>
        <v>0</v>
      </c>
    </row>
    <row r="53" spans="2:17" x14ac:dyDescent="0.25">
      <c r="B53" s="3">
        <f t="shared" si="1"/>
        <v>45</v>
      </c>
      <c r="C53" s="9"/>
      <c r="D53" s="33"/>
      <c r="E53" s="33"/>
      <c r="F53" s="33"/>
      <c r="G53" s="33"/>
      <c r="H53" s="33"/>
      <c r="I53" s="33"/>
      <c r="J53" s="9"/>
      <c r="K53" s="9"/>
      <c r="L53" s="9"/>
      <c r="M53" s="9"/>
      <c r="N53" s="9"/>
      <c r="O53" s="9"/>
      <c r="P53" s="9"/>
      <c r="Q53" s="11">
        <f t="shared" si="2"/>
        <v>0</v>
      </c>
    </row>
    <row r="54" spans="2:17" x14ac:dyDescent="0.25">
      <c r="C54" s="27"/>
      <c r="D54" s="27"/>
      <c r="E54" s="5"/>
      <c r="H54" s="34" t="s">
        <v>72</v>
      </c>
      <c r="I54" s="34"/>
      <c r="J54" s="2">
        <f t="shared" ref="J54:P54" si="3">COUNTIF(J9:J53,"&gt;=70")</f>
        <v>18</v>
      </c>
      <c r="K54" s="2">
        <f t="shared" si="3"/>
        <v>13</v>
      </c>
      <c r="L54" s="2">
        <f t="shared" si="3"/>
        <v>20</v>
      </c>
      <c r="M54" s="2">
        <f t="shared" si="3"/>
        <v>20</v>
      </c>
      <c r="N54" s="2">
        <f t="shared" si="3"/>
        <v>20</v>
      </c>
      <c r="O54" s="2">
        <f t="shared" si="3"/>
        <v>0</v>
      </c>
      <c r="P54" s="2">
        <f t="shared" si="3"/>
        <v>0</v>
      </c>
      <c r="Q54" s="14">
        <f>COUNTIF(Q9:Q33,"&gt;=70")</f>
        <v>12</v>
      </c>
    </row>
    <row r="55" spans="2:17" x14ac:dyDescent="0.25">
      <c r="C55" s="27"/>
      <c r="D55" s="27"/>
      <c r="E55" s="6"/>
      <c r="H55" s="31" t="s">
        <v>73</v>
      </c>
      <c r="I55" s="31"/>
      <c r="J55" s="1">
        <f t="shared" ref="J55:P55" si="4">COUNTIF(J9:J53,"&lt;70")</f>
        <v>2</v>
      </c>
      <c r="K55" s="1">
        <f t="shared" si="4"/>
        <v>7</v>
      </c>
      <c r="L55" s="1">
        <f t="shared" si="4"/>
        <v>0</v>
      </c>
      <c r="M55" s="1">
        <f t="shared" si="4"/>
        <v>0</v>
      </c>
      <c r="N55" s="1">
        <f t="shared" si="4"/>
        <v>0</v>
      </c>
      <c r="O55" s="1">
        <f t="shared" si="4"/>
        <v>0</v>
      </c>
      <c r="P55" s="1">
        <f t="shared" si="4"/>
        <v>0</v>
      </c>
      <c r="Q55" s="1">
        <f>COUNTIF(Q9:Q33,"&lt;70")</f>
        <v>13</v>
      </c>
    </row>
    <row r="56" spans="2:17" x14ac:dyDescent="0.25">
      <c r="C56" s="27"/>
      <c r="D56" s="27"/>
      <c r="E56" s="27"/>
      <c r="H56" s="31" t="s">
        <v>74</v>
      </c>
      <c r="I56" s="31"/>
      <c r="J56" s="1">
        <f t="shared" ref="J56:P56" si="5">COUNT(J9:J53)</f>
        <v>20</v>
      </c>
      <c r="K56" s="1">
        <f t="shared" si="5"/>
        <v>20</v>
      </c>
      <c r="L56" s="1">
        <f t="shared" si="5"/>
        <v>20</v>
      </c>
      <c r="M56" s="1">
        <f t="shared" si="5"/>
        <v>20</v>
      </c>
      <c r="N56" s="1">
        <f t="shared" si="5"/>
        <v>20</v>
      </c>
      <c r="O56" s="1">
        <f t="shared" si="5"/>
        <v>0</v>
      </c>
      <c r="P56" s="1">
        <f t="shared" si="5"/>
        <v>0</v>
      </c>
      <c r="Q56" s="1">
        <f>COUNT(Q9:Q33)</f>
        <v>25</v>
      </c>
    </row>
    <row r="57" spans="2:17" x14ac:dyDescent="0.25">
      <c r="C57" s="27"/>
      <c r="D57" s="27"/>
      <c r="E57" s="5"/>
      <c r="H57" s="28" t="s">
        <v>75</v>
      </c>
      <c r="I57" s="28"/>
      <c r="J57" s="15">
        <f t="shared" ref="J57:Q57" si="6">J54/J56</f>
        <v>0.9</v>
      </c>
      <c r="K57" s="16">
        <f t="shared" si="6"/>
        <v>0.65</v>
      </c>
      <c r="L57" s="16">
        <f t="shared" si="6"/>
        <v>1</v>
      </c>
      <c r="M57" s="16">
        <f t="shared" si="6"/>
        <v>1</v>
      </c>
      <c r="N57" s="16">
        <f t="shared" si="6"/>
        <v>1</v>
      </c>
      <c r="O57" s="16" t="e">
        <f t="shared" si="6"/>
        <v>#DIV/0!</v>
      </c>
      <c r="P57" s="16" t="e">
        <f t="shared" si="6"/>
        <v>#DIV/0!</v>
      </c>
      <c r="Q57" s="16">
        <f t="shared" si="6"/>
        <v>0.48</v>
      </c>
    </row>
    <row r="58" spans="2:17" x14ac:dyDescent="0.25">
      <c r="C58" s="27"/>
      <c r="D58" s="27"/>
      <c r="E58" s="5"/>
      <c r="H58" s="28" t="s">
        <v>76</v>
      </c>
      <c r="I58" s="28"/>
      <c r="J58" s="15">
        <f t="shared" ref="J58:Q58" si="7">J55/J56</f>
        <v>0.1</v>
      </c>
      <c r="K58" s="15">
        <f t="shared" si="7"/>
        <v>0.35</v>
      </c>
      <c r="L58" s="16">
        <f t="shared" si="7"/>
        <v>0</v>
      </c>
      <c r="M58" s="16">
        <f t="shared" si="7"/>
        <v>0</v>
      </c>
      <c r="N58" s="16">
        <f t="shared" si="7"/>
        <v>0</v>
      </c>
      <c r="O58" s="16" t="e">
        <f t="shared" si="7"/>
        <v>#DIV/0!</v>
      </c>
      <c r="P58" s="16" t="e">
        <f t="shared" si="7"/>
        <v>#DIV/0!</v>
      </c>
      <c r="Q58" s="16">
        <f t="shared" si="7"/>
        <v>0.52</v>
      </c>
    </row>
    <row r="59" spans="2:17" x14ac:dyDescent="0.25">
      <c r="C59" s="27"/>
      <c r="D59" s="27"/>
    </row>
    <row r="60" spans="2:17" x14ac:dyDescent="0.25">
      <c r="C60" s="5"/>
      <c r="D60" s="5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11111111111099" right="0.23611111111111099" top="0.74791666666666701" bottom="0.74791666666666701" header="0.511811023622047" footer="0.511811023622047"/>
  <pageSetup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62"/>
  <sheetViews>
    <sheetView tabSelected="1" topLeftCell="F1" zoomScale="110" zoomScaleNormal="110" workbookViewId="0">
      <selection activeCell="S8" sqref="S8:S12"/>
    </sheetView>
  </sheetViews>
  <sheetFormatPr baseColWidth="10" defaultColWidth="10.7109375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  <c r="R2" s="7"/>
    </row>
    <row r="3" spans="2:19" x14ac:dyDescent="0.25"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5"/>
      <c r="R3" s="5"/>
    </row>
    <row r="4" spans="2:19" x14ac:dyDescent="0.25">
      <c r="C4" t="s">
        <v>2</v>
      </c>
      <c r="D4" s="40" t="s">
        <v>197</v>
      </c>
      <c r="E4" s="40"/>
      <c r="F4" s="40"/>
      <c r="G4" s="40"/>
      <c r="I4" t="s">
        <v>4</v>
      </c>
      <c r="J4" s="36" t="s">
        <v>198</v>
      </c>
      <c r="K4" s="36"/>
      <c r="M4" t="s">
        <v>6</v>
      </c>
      <c r="N4" s="41">
        <v>45720</v>
      </c>
      <c r="O4" s="41"/>
    </row>
    <row r="5" spans="2:19" ht="6.75" customHeight="1" x14ac:dyDescent="0.25">
      <c r="D5" s="8"/>
    </row>
    <row r="6" spans="2:19" x14ac:dyDescent="0.25">
      <c r="C6" t="s">
        <v>7</v>
      </c>
      <c r="D6" s="36" t="s">
        <v>8</v>
      </c>
      <c r="E6" s="36"/>
      <c r="F6" s="36"/>
      <c r="G6" s="36"/>
      <c r="I6" s="27" t="s">
        <v>9</v>
      </c>
      <c r="J6" s="27"/>
      <c r="K6" s="37" t="s">
        <v>10</v>
      </c>
      <c r="L6" s="37"/>
      <c r="M6" s="37"/>
      <c r="N6" s="37"/>
      <c r="O6" s="37"/>
      <c r="P6" s="37"/>
    </row>
    <row r="7" spans="2:19" ht="11.25" customHeight="1" x14ac:dyDescent="0.25"/>
    <row r="8" spans="2:19" x14ac:dyDescent="0.25">
      <c r="B8" s="9" t="s">
        <v>11</v>
      </c>
      <c r="C8" s="9" t="s">
        <v>12</v>
      </c>
      <c r="D8" s="33" t="s">
        <v>13</v>
      </c>
      <c r="E8" s="33"/>
      <c r="F8" s="33"/>
      <c r="G8" s="33"/>
      <c r="H8" s="33"/>
      <c r="I8" s="33"/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10" t="s">
        <v>21</v>
      </c>
      <c r="S8" s="43"/>
    </row>
    <row r="9" spans="2:19" x14ac:dyDescent="0.25">
      <c r="B9" s="3">
        <v>1</v>
      </c>
      <c r="C9" s="3" t="s">
        <v>199</v>
      </c>
      <c r="D9" s="42" t="s">
        <v>200</v>
      </c>
      <c r="E9" s="42"/>
      <c r="F9" s="42"/>
      <c r="G9" s="42"/>
      <c r="H9" s="42"/>
      <c r="I9" s="42"/>
      <c r="J9" s="10">
        <v>100</v>
      </c>
      <c r="K9" s="10">
        <v>100</v>
      </c>
      <c r="L9" s="10">
        <v>100</v>
      </c>
      <c r="M9" s="18">
        <v>100</v>
      </c>
      <c r="N9" s="18">
        <v>100</v>
      </c>
      <c r="O9" s="4"/>
      <c r="P9" s="4"/>
      <c r="Q9" s="11">
        <f t="shared" ref="Q9:Q33" si="0">SUM(J9:P9)/5</f>
        <v>100</v>
      </c>
      <c r="S9" s="43">
        <v>99</v>
      </c>
    </row>
    <row r="10" spans="2:19" x14ac:dyDescent="0.25">
      <c r="B10" s="3">
        <f t="shared" ref="B10:B53" si="1">B9+1</f>
        <v>2</v>
      </c>
      <c r="C10" s="3" t="s">
        <v>201</v>
      </c>
      <c r="D10" s="42" t="s">
        <v>202</v>
      </c>
      <c r="E10" s="42"/>
      <c r="F10" s="42"/>
      <c r="G10" s="42"/>
      <c r="H10" s="42"/>
      <c r="I10" s="42"/>
      <c r="J10" s="10">
        <v>94</v>
      </c>
      <c r="K10" s="10">
        <v>100</v>
      </c>
      <c r="L10" s="10">
        <v>100</v>
      </c>
      <c r="M10" s="18">
        <v>98</v>
      </c>
      <c r="N10" s="18">
        <v>98</v>
      </c>
      <c r="O10" s="4"/>
      <c r="P10" s="4"/>
      <c r="Q10" s="11">
        <f t="shared" si="0"/>
        <v>98</v>
      </c>
      <c r="S10" s="43">
        <f>COUNTIF(M9:M16,"&gt;="&amp;S9)</f>
        <v>3</v>
      </c>
    </row>
    <row r="11" spans="2:19" x14ac:dyDescent="0.25">
      <c r="B11" s="3">
        <f t="shared" si="1"/>
        <v>3</v>
      </c>
      <c r="C11" s="3" t="s">
        <v>203</v>
      </c>
      <c r="D11" s="42" t="s">
        <v>204</v>
      </c>
      <c r="E11" s="42"/>
      <c r="F11" s="42"/>
      <c r="G11" s="42"/>
      <c r="H11" s="42"/>
      <c r="I11" s="42"/>
      <c r="J11" s="10">
        <v>95</v>
      </c>
      <c r="K11" s="10">
        <v>99</v>
      </c>
      <c r="L11" s="10">
        <v>100</v>
      </c>
      <c r="M11" s="18">
        <v>98</v>
      </c>
      <c r="N11" s="18">
        <v>98</v>
      </c>
      <c r="O11" s="4"/>
      <c r="P11" s="4"/>
      <c r="Q11" s="11">
        <f t="shared" si="0"/>
        <v>98</v>
      </c>
      <c r="S11" s="43">
        <f>(S10/8)*100</f>
        <v>37.5</v>
      </c>
    </row>
    <row r="12" spans="2:19" x14ac:dyDescent="0.25">
      <c r="B12" s="3">
        <f t="shared" si="1"/>
        <v>4</v>
      </c>
      <c r="C12" s="3" t="s">
        <v>205</v>
      </c>
      <c r="D12" s="42" t="s">
        <v>206</v>
      </c>
      <c r="E12" s="42"/>
      <c r="F12" s="42"/>
      <c r="G12" s="42"/>
      <c r="H12" s="42"/>
      <c r="I12" s="42"/>
      <c r="J12" s="10">
        <v>97</v>
      </c>
      <c r="K12" s="10">
        <v>100</v>
      </c>
      <c r="L12" s="10">
        <v>100</v>
      </c>
      <c r="M12" s="18">
        <v>99</v>
      </c>
      <c r="N12" s="18">
        <v>99</v>
      </c>
      <c r="O12" s="4"/>
      <c r="P12" s="4"/>
      <c r="Q12" s="11">
        <f t="shared" si="0"/>
        <v>99</v>
      </c>
      <c r="S12" s="43"/>
    </row>
    <row r="13" spans="2:19" x14ac:dyDescent="0.25">
      <c r="B13" s="3">
        <f t="shared" si="1"/>
        <v>5</v>
      </c>
      <c r="C13" s="3" t="s">
        <v>207</v>
      </c>
      <c r="D13" s="42" t="s">
        <v>208</v>
      </c>
      <c r="E13" s="42"/>
      <c r="F13" s="42"/>
      <c r="G13" s="42"/>
      <c r="H13" s="42"/>
      <c r="I13" s="42"/>
      <c r="J13" s="10">
        <v>98</v>
      </c>
      <c r="K13" s="10">
        <v>100</v>
      </c>
      <c r="L13" s="10">
        <v>100</v>
      </c>
      <c r="M13" s="18">
        <v>99.333333333333329</v>
      </c>
      <c r="N13" s="18">
        <v>99.333333333333329</v>
      </c>
      <c r="O13" s="4"/>
      <c r="P13" s="4"/>
      <c r="Q13" s="11">
        <f t="shared" si="0"/>
        <v>99.333333333333329</v>
      </c>
    </row>
    <row r="14" spans="2:19" x14ac:dyDescent="0.25">
      <c r="B14" s="3">
        <f t="shared" si="1"/>
        <v>6</v>
      </c>
      <c r="C14" s="3" t="s">
        <v>209</v>
      </c>
      <c r="D14" s="42" t="s">
        <v>210</v>
      </c>
      <c r="E14" s="42"/>
      <c r="F14" s="42"/>
      <c r="G14" s="42"/>
      <c r="H14" s="42"/>
      <c r="I14" s="42"/>
      <c r="J14" s="10">
        <v>97</v>
      </c>
      <c r="K14" s="10">
        <v>96</v>
      </c>
      <c r="L14" s="10">
        <v>100</v>
      </c>
      <c r="M14" s="18">
        <v>97.666666666666671</v>
      </c>
      <c r="N14" s="18">
        <v>97.666666666666671</v>
      </c>
      <c r="O14" s="4"/>
      <c r="P14" s="4"/>
      <c r="Q14" s="11">
        <f t="shared" si="0"/>
        <v>97.666666666666671</v>
      </c>
    </row>
    <row r="15" spans="2:19" x14ac:dyDescent="0.25">
      <c r="B15" s="3">
        <f t="shared" si="1"/>
        <v>7</v>
      </c>
      <c r="C15" s="3" t="s">
        <v>211</v>
      </c>
      <c r="D15" s="42" t="s">
        <v>212</v>
      </c>
      <c r="E15" s="42"/>
      <c r="F15" s="42"/>
      <c r="G15" s="42"/>
      <c r="H15" s="42"/>
      <c r="I15" s="42"/>
      <c r="J15" s="10">
        <v>97</v>
      </c>
      <c r="K15" s="10">
        <v>98</v>
      </c>
      <c r="L15" s="10">
        <v>100</v>
      </c>
      <c r="M15" s="18">
        <v>98.333333333333329</v>
      </c>
      <c r="N15" s="18">
        <v>98.333333333333329</v>
      </c>
      <c r="O15" s="4"/>
      <c r="P15" s="4"/>
      <c r="Q15" s="11">
        <f t="shared" si="0"/>
        <v>98.333333333333329</v>
      </c>
    </row>
    <row r="16" spans="2:19" x14ac:dyDescent="0.25">
      <c r="B16" s="3">
        <f t="shared" si="1"/>
        <v>8</v>
      </c>
      <c r="C16" s="3" t="s">
        <v>213</v>
      </c>
      <c r="D16" s="42" t="s">
        <v>214</v>
      </c>
      <c r="E16" s="42"/>
      <c r="F16" s="42"/>
      <c r="G16" s="42"/>
      <c r="H16" s="42"/>
      <c r="I16" s="42"/>
      <c r="J16" s="10">
        <v>98</v>
      </c>
      <c r="K16" s="10">
        <v>96</v>
      </c>
      <c r="L16" s="10">
        <v>100</v>
      </c>
      <c r="M16" s="18">
        <v>98</v>
      </c>
      <c r="N16" s="18">
        <v>98</v>
      </c>
      <c r="O16" s="4"/>
      <c r="P16" s="4"/>
      <c r="Q16" s="11">
        <f t="shared" si="0"/>
        <v>98</v>
      </c>
    </row>
    <row r="17" spans="2:17" x14ac:dyDescent="0.25">
      <c r="B17" s="3">
        <f t="shared" si="1"/>
        <v>9</v>
      </c>
      <c r="C17" s="3"/>
      <c r="D17" s="42"/>
      <c r="E17" s="42"/>
      <c r="F17" s="42"/>
      <c r="G17" s="42"/>
      <c r="H17" s="42"/>
      <c r="I17" s="42"/>
      <c r="J17" s="10"/>
      <c r="K17" s="10"/>
      <c r="L17" s="10"/>
      <c r="M17" s="10"/>
      <c r="N17" s="10"/>
      <c r="O17" s="4"/>
      <c r="P17" s="4"/>
      <c r="Q17" s="11">
        <f t="shared" si="0"/>
        <v>0</v>
      </c>
    </row>
    <row r="18" spans="2:17" x14ac:dyDescent="0.25">
      <c r="B18" s="3">
        <f t="shared" si="1"/>
        <v>10</v>
      </c>
      <c r="C18" s="3"/>
      <c r="D18" s="42"/>
      <c r="E18" s="42"/>
      <c r="F18" s="42"/>
      <c r="G18" s="42"/>
      <c r="H18" s="42"/>
      <c r="I18" s="42"/>
      <c r="J18" s="10"/>
      <c r="K18" s="10"/>
      <c r="L18" s="10"/>
      <c r="M18" s="10"/>
      <c r="N18" s="10"/>
      <c r="O18" s="4"/>
      <c r="P18" s="4"/>
      <c r="Q18" s="11">
        <f t="shared" si="0"/>
        <v>0</v>
      </c>
    </row>
    <row r="19" spans="2:17" x14ac:dyDescent="0.25">
      <c r="B19" s="3">
        <f t="shared" si="1"/>
        <v>11</v>
      </c>
      <c r="C19" s="3"/>
      <c r="D19" s="42"/>
      <c r="E19" s="42"/>
      <c r="F19" s="42"/>
      <c r="G19" s="42"/>
      <c r="H19" s="42"/>
      <c r="I19" s="42"/>
      <c r="J19" s="10"/>
      <c r="K19" s="10"/>
      <c r="L19" s="10"/>
      <c r="M19" s="10"/>
      <c r="N19" s="10"/>
      <c r="O19" s="4"/>
      <c r="P19" s="4"/>
      <c r="Q19" s="11">
        <f t="shared" si="0"/>
        <v>0</v>
      </c>
    </row>
    <row r="20" spans="2:17" x14ac:dyDescent="0.25">
      <c r="B20" s="3">
        <f t="shared" si="1"/>
        <v>12</v>
      </c>
      <c r="C20" s="3"/>
      <c r="D20" s="42"/>
      <c r="E20" s="42"/>
      <c r="F20" s="42"/>
      <c r="G20" s="42"/>
      <c r="H20" s="42"/>
      <c r="I20" s="42"/>
      <c r="J20" s="10"/>
      <c r="K20" s="10"/>
      <c r="L20" s="10"/>
      <c r="M20" s="10"/>
      <c r="N20" s="10"/>
      <c r="O20" s="4"/>
      <c r="P20" s="4"/>
      <c r="Q20" s="11">
        <f t="shared" si="0"/>
        <v>0</v>
      </c>
    </row>
    <row r="21" spans="2:17" x14ac:dyDescent="0.25">
      <c r="B21" s="3">
        <f t="shared" si="1"/>
        <v>13</v>
      </c>
      <c r="C21" s="3"/>
      <c r="D21" s="42"/>
      <c r="E21" s="42"/>
      <c r="F21" s="42"/>
      <c r="G21" s="42"/>
      <c r="H21" s="42"/>
      <c r="I21" s="42"/>
      <c r="J21" s="10"/>
      <c r="K21" s="10"/>
      <c r="L21" s="10"/>
      <c r="M21" s="10"/>
      <c r="N21" s="10"/>
      <c r="O21" s="4"/>
      <c r="P21" s="4"/>
      <c r="Q21" s="11">
        <f t="shared" si="0"/>
        <v>0</v>
      </c>
    </row>
    <row r="22" spans="2:17" x14ac:dyDescent="0.25">
      <c r="B22" s="3">
        <f t="shared" si="1"/>
        <v>14</v>
      </c>
      <c r="C22" s="3"/>
      <c r="D22" s="42"/>
      <c r="E22" s="42"/>
      <c r="F22" s="42"/>
      <c r="G22" s="42"/>
      <c r="H22" s="42"/>
      <c r="I22" s="42"/>
      <c r="J22" s="10"/>
      <c r="K22" s="10"/>
      <c r="L22" s="10"/>
      <c r="M22" s="10"/>
      <c r="N22" s="10"/>
      <c r="O22" s="4"/>
      <c r="P22" s="4"/>
      <c r="Q22" s="11">
        <f t="shared" si="0"/>
        <v>0</v>
      </c>
    </row>
    <row r="23" spans="2:17" x14ac:dyDescent="0.25">
      <c r="B23" s="3">
        <f t="shared" si="1"/>
        <v>15</v>
      </c>
      <c r="C23" s="3"/>
      <c r="D23" s="42"/>
      <c r="E23" s="42"/>
      <c r="F23" s="42"/>
      <c r="G23" s="42"/>
      <c r="H23" s="42"/>
      <c r="I23" s="42"/>
      <c r="J23" s="10"/>
      <c r="K23" s="10"/>
      <c r="L23" s="10"/>
      <c r="M23" s="10"/>
      <c r="N23" s="10"/>
      <c r="O23" s="4"/>
      <c r="P23" s="4"/>
      <c r="Q23" s="11">
        <f t="shared" si="0"/>
        <v>0</v>
      </c>
    </row>
    <row r="24" spans="2:17" x14ac:dyDescent="0.25">
      <c r="B24" s="3">
        <f t="shared" si="1"/>
        <v>16</v>
      </c>
      <c r="C24" s="3"/>
      <c r="D24" s="42"/>
      <c r="E24" s="42"/>
      <c r="F24" s="42"/>
      <c r="G24" s="42"/>
      <c r="H24" s="42"/>
      <c r="I24" s="42"/>
      <c r="J24" s="10"/>
      <c r="K24" s="10"/>
      <c r="L24" s="10"/>
      <c r="M24" s="10"/>
      <c r="N24" s="10"/>
      <c r="O24" s="4"/>
      <c r="P24" s="4"/>
      <c r="Q24" s="11">
        <f t="shared" si="0"/>
        <v>0</v>
      </c>
    </row>
    <row r="25" spans="2:17" x14ac:dyDescent="0.25">
      <c r="B25" s="3">
        <f t="shared" si="1"/>
        <v>17</v>
      </c>
      <c r="C25" s="3"/>
      <c r="D25" s="42"/>
      <c r="E25" s="42"/>
      <c r="F25" s="42"/>
      <c r="G25" s="42"/>
      <c r="H25" s="42"/>
      <c r="I25" s="42"/>
      <c r="J25" s="10"/>
      <c r="K25" s="10"/>
      <c r="L25" s="10"/>
      <c r="M25" s="10"/>
      <c r="N25" s="10"/>
      <c r="O25" s="4"/>
      <c r="P25" s="4"/>
      <c r="Q25" s="11">
        <f t="shared" si="0"/>
        <v>0</v>
      </c>
    </row>
    <row r="26" spans="2:17" x14ac:dyDescent="0.25">
      <c r="B26" s="3">
        <f t="shared" si="1"/>
        <v>18</v>
      </c>
      <c r="C26" s="3"/>
      <c r="D26" s="42"/>
      <c r="E26" s="42"/>
      <c r="F26" s="42"/>
      <c r="G26" s="42"/>
      <c r="H26" s="42"/>
      <c r="I26" s="42"/>
      <c r="J26" s="10"/>
      <c r="K26" s="10"/>
      <c r="L26" s="10"/>
      <c r="M26" s="10"/>
      <c r="N26" s="10"/>
      <c r="O26" s="4"/>
      <c r="P26" s="4"/>
      <c r="Q26" s="11">
        <f t="shared" si="0"/>
        <v>0</v>
      </c>
    </row>
    <row r="27" spans="2:17" x14ac:dyDescent="0.25">
      <c r="B27" s="3">
        <f t="shared" si="1"/>
        <v>19</v>
      </c>
      <c r="C27" s="3"/>
      <c r="D27" s="42"/>
      <c r="E27" s="42"/>
      <c r="F27" s="42"/>
      <c r="G27" s="42"/>
      <c r="H27" s="42"/>
      <c r="I27" s="42"/>
      <c r="J27" s="10"/>
      <c r="K27" s="10"/>
      <c r="L27" s="10"/>
      <c r="M27" s="10"/>
      <c r="N27" s="10"/>
      <c r="O27" s="4"/>
      <c r="P27" s="4"/>
      <c r="Q27" s="11">
        <f t="shared" si="0"/>
        <v>0</v>
      </c>
    </row>
    <row r="28" spans="2:17" x14ac:dyDescent="0.25">
      <c r="B28" s="3">
        <f t="shared" si="1"/>
        <v>20</v>
      </c>
      <c r="C28" s="3"/>
      <c r="D28" s="42"/>
      <c r="E28" s="42"/>
      <c r="F28" s="42"/>
      <c r="G28" s="42"/>
      <c r="H28" s="42"/>
      <c r="I28" s="42"/>
      <c r="J28" s="10"/>
      <c r="K28" s="10"/>
      <c r="L28" s="10"/>
      <c r="M28" s="10"/>
      <c r="N28" s="10"/>
      <c r="O28" s="4"/>
      <c r="P28" s="4"/>
      <c r="Q28" s="11">
        <f t="shared" si="0"/>
        <v>0</v>
      </c>
    </row>
    <row r="29" spans="2:17" x14ac:dyDescent="0.25">
      <c r="B29" s="3">
        <f t="shared" si="1"/>
        <v>21</v>
      </c>
      <c r="C29" s="3"/>
      <c r="D29" s="42"/>
      <c r="E29" s="42"/>
      <c r="F29" s="42"/>
      <c r="G29" s="42"/>
      <c r="H29" s="42"/>
      <c r="I29" s="42"/>
      <c r="J29" s="10"/>
      <c r="K29" s="10"/>
      <c r="L29" s="10"/>
      <c r="M29" s="10"/>
      <c r="N29" s="10"/>
      <c r="O29" s="4"/>
      <c r="P29" s="4"/>
      <c r="Q29" s="11">
        <f t="shared" si="0"/>
        <v>0</v>
      </c>
    </row>
    <row r="30" spans="2:17" x14ac:dyDescent="0.25">
      <c r="B30" s="3">
        <f t="shared" si="1"/>
        <v>22</v>
      </c>
      <c r="C30" s="3"/>
      <c r="D30" s="42"/>
      <c r="E30" s="42"/>
      <c r="F30" s="42"/>
      <c r="G30" s="42"/>
      <c r="H30" s="42"/>
      <c r="I30" s="42"/>
      <c r="J30" s="10"/>
      <c r="K30" s="10"/>
      <c r="L30" s="10"/>
      <c r="M30" s="10"/>
      <c r="N30" s="10"/>
      <c r="O30" s="4"/>
      <c r="P30" s="4"/>
      <c r="Q30" s="11">
        <f t="shared" si="0"/>
        <v>0</v>
      </c>
    </row>
    <row r="31" spans="2:17" x14ac:dyDescent="0.25">
      <c r="B31" s="3">
        <f t="shared" si="1"/>
        <v>23</v>
      </c>
      <c r="C31" s="3"/>
      <c r="D31" s="42"/>
      <c r="E31" s="42"/>
      <c r="F31" s="42"/>
      <c r="G31" s="42"/>
      <c r="H31" s="42"/>
      <c r="I31" s="42"/>
      <c r="J31" s="10"/>
      <c r="K31" s="10"/>
      <c r="L31" s="10"/>
      <c r="M31" s="10"/>
      <c r="N31" s="10"/>
      <c r="O31" s="4"/>
      <c r="P31" s="4"/>
      <c r="Q31" s="11">
        <f t="shared" si="0"/>
        <v>0</v>
      </c>
    </row>
    <row r="32" spans="2:17" x14ac:dyDescent="0.25">
      <c r="B32" s="3">
        <f t="shared" si="1"/>
        <v>24</v>
      </c>
      <c r="C32" s="3"/>
      <c r="D32" s="42"/>
      <c r="E32" s="42"/>
      <c r="F32" s="42"/>
      <c r="G32" s="42"/>
      <c r="H32" s="42"/>
      <c r="I32" s="42"/>
      <c r="J32" s="10"/>
      <c r="K32" s="10"/>
      <c r="L32" s="10"/>
      <c r="M32" s="10"/>
      <c r="N32" s="10"/>
      <c r="O32" s="4"/>
      <c r="P32" s="4"/>
      <c r="Q32" s="11">
        <f t="shared" si="0"/>
        <v>0</v>
      </c>
    </row>
    <row r="33" spans="2:17" x14ac:dyDescent="0.25">
      <c r="B33" s="3">
        <f t="shared" si="1"/>
        <v>25</v>
      </c>
      <c r="C33" s="3"/>
      <c r="D33" s="35"/>
      <c r="E33" s="35"/>
      <c r="F33" s="35"/>
      <c r="G33" s="35"/>
      <c r="H33" s="35"/>
      <c r="I33" s="35"/>
      <c r="J33" s="10"/>
      <c r="K33" s="4"/>
      <c r="L33" s="4"/>
      <c r="M33" s="4"/>
      <c r="N33" s="4"/>
      <c r="O33" s="4"/>
      <c r="P33" s="4"/>
      <c r="Q33" s="11">
        <f t="shared" si="0"/>
        <v>0</v>
      </c>
    </row>
    <row r="34" spans="2:17" x14ac:dyDescent="0.25">
      <c r="B34" s="3">
        <f t="shared" si="1"/>
        <v>26</v>
      </c>
      <c r="C34" s="3"/>
      <c r="D34" s="32"/>
      <c r="E34" s="32"/>
      <c r="F34" s="32"/>
      <c r="G34" s="32"/>
      <c r="H34" s="32"/>
      <c r="I34" s="32"/>
      <c r="J34" s="4"/>
      <c r="K34" s="4"/>
      <c r="L34" s="4"/>
      <c r="M34" s="4"/>
      <c r="N34" s="4"/>
      <c r="O34" s="4"/>
      <c r="P34" s="4"/>
      <c r="Q34" s="11">
        <f t="shared" ref="Q34:Q53" si="2">SUM(J34:P34)/7</f>
        <v>0</v>
      </c>
    </row>
    <row r="35" spans="2:17" x14ac:dyDescent="0.25">
      <c r="B35" s="3">
        <f t="shared" si="1"/>
        <v>27</v>
      </c>
      <c r="C35" s="3"/>
      <c r="D35" s="32"/>
      <c r="E35" s="32"/>
      <c r="F35" s="32"/>
      <c r="G35" s="32"/>
      <c r="H35" s="32"/>
      <c r="I35" s="32"/>
      <c r="J35" s="4"/>
      <c r="K35" s="4"/>
      <c r="L35" s="4"/>
      <c r="M35" s="4"/>
      <c r="N35" s="4"/>
      <c r="O35" s="4"/>
      <c r="P35" s="4"/>
      <c r="Q35" s="11">
        <f t="shared" si="2"/>
        <v>0</v>
      </c>
    </row>
    <row r="36" spans="2:17" x14ac:dyDescent="0.25">
      <c r="B36" s="3">
        <f t="shared" si="1"/>
        <v>28</v>
      </c>
      <c r="C36" s="3"/>
      <c r="D36" s="32"/>
      <c r="E36" s="32"/>
      <c r="F36" s="32"/>
      <c r="G36" s="32"/>
      <c r="H36" s="32"/>
      <c r="I36" s="32"/>
      <c r="J36" s="4"/>
      <c r="K36" s="4"/>
      <c r="L36" s="4"/>
      <c r="M36" s="4"/>
      <c r="N36" s="4"/>
      <c r="O36" s="4"/>
      <c r="P36" s="4"/>
      <c r="Q36" s="11">
        <f t="shared" si="2"/>
        <v>0</v>
      </c>
    </row>
    <row r="37" spans="2:17" x14ac:dyDescent="0.25">
      <c r="B37" s="3">
        <f t="shared" si="1"/>
        <v>29</v>
      </c>
      <c r="C37" s="3"/>
      <c r="D37" s="32"/>
      <c r="E37" s="32"/>
      <c r="F37" s="32"/>
      <c r="G37" s="32"/>
      <c r="H37" s="32"/>
      <c r="I37" s="32"/>
      <c r="J37" s="4"/>
      <c r="K37" s="4"/>
      <c r="L37" s="4"/>
      <c r="M37" s="4"/>
      <c r="N37" s="4"/>
      <c r="O37" s="4"/>
      <c r="P37" s="4"/>
      <c r="Q37" s="11">
        <f t="shared" si="2"/>
        <v>0</v>
      </c>
    </row>
    <row r="38" spans="2:17" x14ac:dyDescent="0.25">
      <c r="B38" s="3">
        <f t="shared" si="1"/>
        <v>30</v>
      </c>
      <c r="C38" s="3"/>
      <c r="D38" s="32"/>
      <c r="E38" s="32"/>
      <c r="F38" s="32"/>
      <c r="G38" s="32"/>
      <c r="H38" s="32"/>
      <c r="I38" s="32"/>
      <c r="J38" s="4"/>
      <c r="K38" s="4"/>
      <c r="L38" s="4"/>
      <c r="M38" s="4"/>
      <c r="N38" s="4"/>
      <c r="O38" s="4"/>
      <c r="P38" s="4"/>
      <c r="Q38" s="11">
        <f t="shared" si="2"/>
        <v>0</v>
      </c>
    </row>
    <row r="39" spans="2:17" x14ac:dyDescent="0.25">
      <c r="B39" s="3">
        <f t="shared" si="1"/>
        <v>31</v>
      </c>
      <c r="C39" s="3"/>
      <c r="D39" s="32"/>
      <c r="E39" s="32"/>
      <c r="F39" s="32"/>
      <c r="G39" s="32"/>
      <c r="H39" s="32"/>
      <c r="I39" s="32"/>
      <c r="J39" s="4"/>
      <c r="K39" s="4"/>
      <c r="L39" s="4"/>
      <c r="M39" s="4"/>
      <c r="N39" s="4"/>
      <c r="O39" s="4"/>
      <c r="P39" s="4"/>
      <c r="Q39" s="11">
        <f t="shared" si="2"/>
        <v>0</v>
      </c>
    </row>
    <row r="40" spans="2:17" x14ac:dyDescent="0.25">
      <c r="B40" s="3">
        <f t="shared" si="1"/>
        <v>32</v>
      </c>
      <c r="C40" s="3"/>
      <c r="D40" s="32"/>
      <c r="E40" s="32"/>
      <c r="F40" s="32"/>
      <c r="G40" s="32"/>
      <c r="H40" s="32"/>
      <c r="I40" s="32"/>
      <c r="J40" s="4"/>
      <c r="K40" s="4"/>
      <c r="L40" s="4"/>
      <c r="M40" s="4"/>
      <c r="N40" s="4"/>
      <c r="O40" s="4"/>
      <c r="P40" s="4"/>
      <c r="Q40" s="11">
        <f t="shared" si="2"/>
        <v>0</v>
      </c>
    </row>
    <row r="41" spans="2:17" x14ac:dyDescent="0.25">
      <c r="B41" s="3">
        <f t="shared" si="1"/>
        <v>33</v>
      </c>
      <c r="C41" s="3"/>
      <c r="D41" s="32"/>
      <c r="E41" s="32"/>
      <c r="F41" s="32"/>
      <c r="G41" s="32"/>
      <c r="H41" s="32"/>
      <c r="I41" s="32"/>
      <c r="J41" s="4"/>
      <c r="K41" s="4"/>
      <c r="L41" s="4"/>
      <c r="M41" s="4"/>
      <c r="N41" s="4"/>
      <c r="O41" s="4"/>
      <c r="P41" s="4"/>
      <c r="Q41" s="11">
        <f t="shared" si="2"/>
        <v>0</v>
      </c>
    </row>
    <row r="42" spans="2:17" x14ac:dyDescent="0.25">
      <c r="B42" s="3">
        <f t="shared" si="1"/>
        <v>34</v>
      </c>
      <c r="C42" s="3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1">
        <f t="shared" si="2"/>
        <v>0</v>
      </c>
    </row>
    <row r="43" spans="2:17" x14ac:dyDescent="0.25">
      <c r="B43" s="3">
        <f t="shared" si="1"/>
        <v>35</v>
      </c>
      <c r="C43" s="3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1">
        <f t="shared" si="2"/>
        <v>0</v>
      </c>
    </row>
    <row r="44" spans="2:17" x14ac:dyDescent="0.25">
      <c r="B44" s="3">
        <f t="shared" si="1"/>
        <v>36</v>
      </c>
      <c r="C44" s="3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1">
        <f t="shared" si="2"/>
        <v>0</v>
      </c>
    </row>
    <row r="45" spans="2:17" x14ac:dyDescent="0.25">
      <c r="B45" s="3">
        <f t="shared" si="1"/>
        <v>37</v>
      </c>
      <c r="C45" s="13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1">
        <f t="shared" si="2"/>
        <v>0</v>
      </c>
    </row>
    <row r="46" spans="2:17" x14ac:dyDescent="0.25">
      <c r="B46" s="3">
        <f t="shared" si="1"/>
        <v>38</v>
      </c>
      <c r="C46" s="13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1">
        <f t="shared" si="2"/>
        <v>0</v>
      </c>
    </row>
    <row r="47" spans="2:17" x14ac:dyDescent="0.25">
      <c r="B47" s="3">
        <f t="shared" si="1"/>
        <v>39</v>
      </c>
      <c r="C47" s="13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1">
        <f t="shared" si="2"/>
        <v>0</v>
      </c>
    </row>
    <row r="48" spans="2:17" x14ac:dyDescent="0.25">
      <c r="B48" s="3">
        <f t="shared" si="1"/>
        <v>40</v>
      </c>
      <c r="C48" s="13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1">
        <f t="shared" si="2"/>
        <v>0</v>
      </c>
    </row>
    <row r="49" spans="2:17" x14ac:dyDescent="0.25">
      <c r="B49" s="3">
        <f t="shared" si="1"/>
        <v>41</v>
      </c>
      <c r="C49" s="13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1">
        <f t="shared" si="2"/>
        <v>0</v>
      </c>
    </row>
    <row r="50" spans="2:17" x14ac:dyDescent="0.25">
      <c r="B50" s="3">
        <f t="shared" si="1"/>
        <v>42</v>
      </c>
      <c r="C50" s="13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1">
        <f t="shared" si="2"/>
        <v>0</v>
      </c>
    </row>
    <row r="51" spans="2:17" x14ac:dyDescent="0.25">
      <c r="B51" s="3">
        <f t="shared" si="1"/>
        <v>43</v>
      </c>
      <c r="C51" s="13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1">
        <f t="shared" si="2"/>
        <v>0</v>
      </c>
    </row>
    <row r="52" spans="2:17" x14ac:dyDescent="0.25">
      <c r="B52" s="3">
        <f t="shared" si="1"/>
        <v>44</v>
      </c>
      <c r="C52" s="13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1">
        <f t="shared" si="2"/>
        <v>0</v>
      </c>
    </row>
    <row r="53" spans="2:17" x14ac:dyDescent="0.25">
      <c r="B53" s="3">
        <f t="shared" si="1"/>
        <v>45</v>
      </c>
      <c r="C53" s="9"/>
      <c r="D53" s="33"/>
      <c r="E53" s="33"/>
      <c r="F53" s="33"/>
      <c r="G53" s="33"/>
      <c r="H53" s="33"/>
      <c r="I53" s="33"/>
      <c r="J53" s="9"/>
      <c r="K53" s="9"/>
      <c r="L53" s="9"/>
      <c r="M53" s="9"/>
      <c r="N53" s="9"/>
      <c r="O53" s="9"/>
      <c r="P53" s="9"/>
      <c r="Q53" s="11">
        <f t="shared" si="2"/>
        <v>0</v>
      </c>
    </row>
    <row r="54" spans="2:17" x14ac:dyDescent="0.25">
      <c r="C54" s="27"/>
      <c r="D54" s="27"/>
      <c r="E54" s="5"/>
      <c r="H54" s="34" t="s">
        <v>72</v>
      </c>
      <c r="I54" s="34"/>
      <c r="J54" s="2">
        <f t="shared" ref="J54:P54" si="3">COUNTIF(J9:J53,"&gt;=70")</f>
        <v>8</v>
      </c>
      <c r="K54" s="2">
        <f t="shared" si="3"/>
        <v>8</v>
      </c>
      <c r="L54" s="2">
        <f t="shared" si="3"/>
        <v>8</v>
      </c>
      <c r="M54" s="2">
        <f t="shared" si="3"/>
        <v>8</v>
      </c>
      <c r="N54" s="2">
        <f t="shared" si="3"/>
        <v>8</v>
      </c>
      <c r="O54" s="2">
        <f t="shared" si="3"/>
        <v>0</v>
      </c>
      <c r="P54" s="2">
        <f t="shared" si="3"/>
        <v>0</v>
      </c>
      <c r="Q54" s="14">
        <f>COUNTIF(Q9:Q14,"&gt;=70")</f>
        <v>6</v>
      </c>
    </row>
    <row r="55" spans="2:17" x14ac:dyDescent="0.25">
      <c r="C55" s="27"/>
      <c r="D55" s="27"/>
      <c r="E55" s="6"/>
      <c r="H55" s="31" t="s">
        <v>73</v>
      </c>
      <c r="I55" s="31"/>
      <c r="J55" s="1">
        <f t="shared" ref="J55:P55" si="4">COUNTIF(J9:J53,"&lt;70")</f>
        <v>0</v>
      </c>
      <c r="K55" s="1">
        <f t="shared" si="4"/>
        <v>0</v>
      </c>
      <c r="L55" s="1">
        <f t="shared" si="4"/>
        <v>0</v>
      </c>
      <c r="M55" s="1">
        <f t="shared" si="4"/>
        <v>0</v>
      </c>
      <c r="N55" s="1">
        <f t="shared" si="4"/>
        <v>0</v>
      </c>
      <c r="O55" s="1">
        <f t="shared" si="4"/>
        <v>0</v>
      </c>
      <c r="P55" s="1">
        <f t="shared" si="4"/>
        <v>0</v>
      </c>
      <c r="Q55" s="1">
        <f>COUNTIF(Q9:Q14,"&lt;70")</f>
        <v>0</v>
      </c>
    </row>
    <row r="56" spans="2:17" x14ac:dyDescent="0.25">
      <c r="C56" s="27"/>
      <c r="D56" s="27"/>
      <c r="E56" s="27"/>
      <c r="H56" s="31" t="s">
        <v>74</v>
      </c>
      <c r="I56" s="31"/>
      <c r="J56" s="1">
        <f t="shared" ref="J56:P56" si="5">COUNT(J9:J53)</f>
        <v>8</v>
      </c>
      <c r="K56" s="1">
        <f t="shared" si="5"/>
        <v>8</v>
      </c>
      <c r="L56" s="1">
        <f t="shared" si="5"/>
        <v>8</v>
      </c>
      <c r="M56" s="1">
        <f t="shared" si="5"/>
        <v>8</v>
      </c>
      <c r="N56" s="1">
        <f t="shared" si="5"/>
        <v>8</v>
      </c>
      <c r="O56" s="1">
        <f t="shared" si="5"/>
        <v>0</v>
      </c>
      <c r="P56" s="1">
        <f t="shared" si="5"/>
        <v>0</v>
      </c>
      <c r="Q56" s="1">
        <f>COUNT(Q9:Q14)</f>
        <v>6</v>
      </c>
    </row>
    <row r="57" spans="2:17" x14ac:dyDescent="0.25">
      <c r="C57" s="27"/>
      <c r="D57" s="27"/>
      <c r="E57" s="5"/>
      <c r="H57" s="28" t="s">
        <v>75</v>
      </c>
      <c r="I57" s="28"/>
      <c r="J57" s="15">
        <f t="shared" ref="J57:Q57" si="6">J54/J56</f>
        <v>1</v>
      </c>
      <c r="K57" s="16">
        <f t="shared" si="6"/>
        <v>1</v>
      </c>
      <c r="L57" s="16">
        <f t="shared" si="6"/>
        <v>1</v>
      </c>
      <c r="M57" s="16">
        <f t="shared" si="6"/>
        <v>1</v>
      </c>
      <c r="N57" s="16">
        <f t="shared" si="6"/>
        <v>1</v>
      </c>
      <c r="O57" s="16" t="e">
        <f t="shared" si="6"/>
        <v>#DIV/0!</v>
      </c>
      <c r="P57" s="16" t="e">
        <f t="shared" si="6"/>
        <v>#DIV/0!</v>
      </c>
      <c r="Q57" s="16">
        <f t="shared" si="6"/>
        <v>1</v>
      </c>
    </row>
    <row r="58" spans="2:17" x14ac:dyDescent="0.25">
      <c r="C58" s="27"/>
      <c r="D58" s="27"/>
      <c r="E58" s="5"/>
      <c r="H58" s="28" t="s">
        <v>76</v>
      </c>
      <c r="I58" s="28"/>
      <c r="J58" s="15">
        <f t="shared" ref="J58:Q58" si="7">J55/J56</f>
        <v>0</v>
      </c>
      <c r="K58" s="15">
        <f t="shared" si="7"/>
        <v>0</v>
      </c>
      <c r="L58" s="16">
        <f t="shared" si="7"/>
        <v>0</v>
      </c>
      <c r="M58" s="16">
        <f t="shared" si="7"/>
        <v>0</v>
      </c>
      <c r="N58" s="16">
        <f t="shared" si="7"/>
        <v>0</v>
      </c>
      <c r="O58" s="16" t="e">
        <f t="shared" si="7"/>
        <v>#DIV/0!</v>
      </c>
      <c r="P58" s="16" t="e">
        <f t="shared" si="7"/>
        <v>#DIV/0!</v>
      </c>
      <c r="Q58" s="16">
        <f t="shared" si="7"/>
        <v>0</v>
      </c>
    </row>
    <row r="59" spans="2:17" x14ac:dyDescent="0.25">
      <c r="C59" s="27"/>
      <c r="D59" s="27"/>
    </row>
    <row r="60" spans="2:17" x14ac:dyDescent="0.25">
      <c r="C60" s="5"/>
      <c r="D60" s="5"/>
    </row>
    <row r="61" spans="2:17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30" t="s">
        <v>77</v>
      </c>
      <c r="K62" s="30"/>
      <c r="L62" s="30"/>
      <c r="M62" s="30"/>
      <c r="N62" s="30"/>
      <c r="O62" s="30"/>
      <c r="P62" s="30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11111111111099" right="0.23611111111111099" top="0.74791666666666701" bottom="0.74791666666666701" header="0.511811023622047" footer="0.511811023622047"/>
  <pageSetup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Contabilidad Orientada a los Ne</vt:lpstr>
      <vt:lpstr>Gestión Financiera Digital - A</vt:lpstr>
      <vt:lpstr>Gestión Financiera Digital - B</vt:lpstr>
      <vt:lpstr>Programación en Ambiente Client</vt:lpstr>
      <vt:lpstr>Exploración y Visualización de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dc:description/>
  <cp:lastModifiedBy>Marcos Cagal Ortiz</cp:lastModifiedBy>
  <cp:revision>129</cp:revision>
  <cp:lastPrinted>2023-03-21T15:13:53Z</cp:lastPrinted>
  <dcterms:created xsi:type="dcterms:W3CDTF">2023-03-14T19:16:59Z</dcterms:created>
  <dcterms:modified xsi:type="dcterms:W3CDTF">2025-06-04T22:04:06Z</dcterms:modified>
  <dc:language>es-MX</dc:language>
</cp:coreProperties>
</file>