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ELL\Desktop\LORENZO\"/>
    </mc:Choice>
  </mc:AlternateContent>
  <xr:revisionPtr revIDLastSave="0" documentId="13_ncr:1_{83002B68-C977-4EF9-96F6-FBBE9CD5B788}" xr6:coauthVersionLast="47" xr6:coauthVersionMax="47" xr10:uidLastSave="{00000000-0000-0000-0000-000000000000}"/>
  <bookViews>
    <workbookView xWindow="-120" yWindow="-120" windowWidth="29040" windowHeight="15720" tabRatio="500" activeTab="3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7" i="5" l="1"/>
  <c r="A35" i="5"/>
  <c r="N28" i="5"/>
  <c r="M28" i="5"/>
  <c r="K28" i="5"/>
  <c r="G28" i="5"/>
  <c r="F28" i="5"/>
  <c r="E27" i="5"/>
  <c r="I27" i="5" s="1"/>
  <c r="D27" i="5"/>
  <c r="C27" i="5"/>
  <c r="A27" i="5"/>
  <c r="E26" i="5"/>
  <c r="I26" i="5" s="1"/>
  <c r="D26" i="5"/>
  <c r="C26" i="5"/>
  <c r="A26" i="5"/>
  <c r="E25" i="5"/>
  <c r="I25" i="5" s="1"/>
  <c r="D25" i="5"/>
  <c r="C25" i="5"/>
  <c r="A25" i="5"/>
  <c r="E24" i="5"/>
  <c r="I24" i="5" s="1"/>
  <c r="D24" i="5"/>
  <c r="C24" i="5"/>
  <c r="A24" i="5"/>
  <c r="I23" i="5"/>
  <c r="E23" i="5"/>
  <c r="D23" i="5"/>
  <c r="C23" i="5"/>
  <c r="A23" i="5"/>
  <c r="E22" i="5"/>
  <c r="I22" i="5" s="1"/>
  <c r="D22" i="5"/>
  <c r="C22" i="5"/>
  <c r="A22" i="5"/>
  <c r="E21" i="5"/>
  <c r="I21" i="5" s="1"/>
  <c r="D21" i="5"/>
  <c r="C21" i="5"/>
  <c r="A21" i="5"/>
  <c r="E20" i="5"/>
  <c r="I20" i="5" s="1"/>
  <c r="D20" i="5"/>
  <c r="C20" i="5"/>
  <c r="A20" i="5"/>
  <c r="E19" i="5"/>
  <c r="E28" i="5" s="1"/>
  <c r="D19" i="5"/>
  <c r="C19" i="5"/>
  <c r="A19" i="5"/>
  <c r="A18" i="5"/>
  <c r="A17" i="5"/>
  <c r="A16" i="5"/>
  <c r="A15" i="5"/>
  <c r="A14" i="5"/>
  <c r="B10" i="5"/>
  <c r="L8" i="5"/>
  <c r="H8" i="5"/>
  <c r="E8" i="5"/>
  <c r="B37" i="4"/>
  <c r="A35" i="4"/>
  <c r="N28" i="4"/>
  <c r="M28" i="4"/>
  <c r="K28" i="4"/>
  <c r="G28" i="4"/>
  <c r="F28" i="4"/>
  <c r="E28" i="4"/>
  <c r="I23" i="4"/>
  <c r="I22" i="4"/>
  <c r="I21" i="4"/>
  <c r="I20" i="4"/>
  <c r="I19" i="4"/>
  <c r="A16" i="4"/>
  <c r="A14" i="4"/>
  <c r="B10" i="4"/>
  <c r="L8" i="4"/>
  <c r="H8" i="4"/>
  <c r="E8" i="4"/>
  <c r="B37" i="3"/>
  <c r="A35" i="3"/>
  <c r="N28" i="3"/>
  <c r="M28" i="3"/>
  <c r="K28" i="3"/>
  <c r="L28" i="3" s="1"/>
  <c r="G28" i="3"/>
  <c r="F28" i="3"/>
  <c r="E28" i="3"/>
  <c r="H28" i="3" s="1"/>
  <c r="I27" i="3"/>
  <c r="I26" i="3"/>
  <c r="I25" i="3"/>
  <c r="I24" i="3"/>
  <c r="I23" i="3"/>
  <c r="I22" i="3"/>
  <c r="I21" i="3"/>
  <c r="I20" i="3"/>
  <c r="I19" i="3"/>
  <c r="A18" i="3"/>
  <c r="A17" i="3"/>
  <c r="A16" i="3"/>
  <c r="A15" i="3"/>
  <c r="A14" i="3"/>
  <c r="B10" i="3"/>
  <c r="L8" i="3"/>
  <c r="H8" i="3"/>
  <c r="E8" i="3"/>
  <c r="B37" i="2"/>
  <c r="A35" i="2"/>
  <c r="N28" i="2"/>
  <c r="M28" i="2"/>
  <c r="K28" i="2"/>
  <c r="L28" i="2" s="1"/>
  <c r="G28" i="2"/>
  <c r="F28" i="2"/>
  <c r="E28" i="2"/>
  <c r="I28" i="2" s="1"/>
  <c r="J28" i="2" s="1"/>
  <c r="I27" i="2"/>
  <c r="I26" i="2"/>
  <c r="I25" i="2"/>
  <c r="I24" i="2"/>
  <c r="I23" i="2"/>
  <c r="I22" i="2"/>
  <c r="I21" i="2"/>
  <c r="I20" i="2"/>
  <c r="I19" i="2"/>
  <c r="A18" i="2"/>
  <c r="A17" i="2"/>
  <c r="A16" i="2"/>
  <c r="A15" i="2"/>
  <c r="A14" i="2"/>
  <c r="B10" i="2"/>
  <c r="L8" i="2"/>
  <c r="H8" i="2"/>
  <c r="E8" i="2"/>
  <c r="B37" i="1"/>
  <c r="A35" i="1"/>
  <c r="N28" i="1"/>
  <c r="M28" i="1"/>
  <c r="K28" i="1"/>
  <c r="L28" i="1" s="1"/>
  <c r="G28" i="1"/>
  <c r="F28" i="1"/>
  <c r="E28" i="1"/>
  <c r="I28" i="1" s="1"/>
  <c r="I27" i="1"/>
  <c r="I26" i="1"/>
  <c r="I25" i="1"/>
  <c r="I24" i="1"/>
  <c r="I23" i="1"/>
  <c r="I22" i="1"/>
  <c r="I21" i="1"/>
  <c r="I20" i="1"/>
  <c r="I19" i="1"/>
  <c r="I18" i="1"/>
  <c r="L17" i="1"/>
  <c r="I17" i="1"/>
  <c r="L16" i="1"/>
  <c r="I16" i="1"/>
  <c r="L15" i="1"/>
  <c r="I15" i="1"/>
  <c r="L14" i="1"/>
  <c r="I14" i="1"/>
  <c r="I28" i="4" l="1"/>
  <c r="J28" i="4" s="1"/>
  <c r="L28" i="4"/>
  <c r="L28" i="5"/>
  <c r="H28" i="5"/>
  <c r="I28" i="5"/>
  <c r="J28" i="5" s="1"/>
  <c r="H28" i="2"/>
  <c r="I19" i="5"/>
  <c r="I28" i="3"/>
  <c r="J28" i="3" s="1"/>
  <c r="H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Autoría desconocida</author>
  </authors>
  <commentList>
    <comment ref="B8" authorId="0" shapeId="0" xr:uid="{00000000-0006-0000-0000-000001000000}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Autoría desconocida</author>
  </authors>
  <commentList>
    <comment ref="E8" authorId="0" shapeId="0" xr:uid="{00000000-0006-0000-0100-000001000000}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Autoría desconocida</author>
  </authors>
  <commentList>
    <comment ref="E8" authorId="0" shapeId="0" xr:uid="{00000000-0006-0000-0200-000001000000}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Autoría desconocida</author>
  </authors>
  <commentList>
    <comment ref="E8" authorId="0" shapeId="0" xr:uid="{00000000-0006-0000-0300-000001000000}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Autoría desconocida</author>
  </authors>
  <commentList>
    <comment ref="E8" authorId="0" shapeId="0" xr:uid="{00000000-0006-0000-0400-000001000000}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<sst xmlns="http://schemas.openxmlformats.org/spreadsheetml/2006/main" count="267" uniqueCount="53">
  <si>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</si>
  <si>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</si>
  <si>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</si>
  <si>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</si>
  <si>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</si>
  <si>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</si>
  <si>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</si>
  <si>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</si>
  <si>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</si>
  <si>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</si>
  <si>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FEB – JUN 2025</t>
  </si>
  <si>
    <t>PROFESOR (A):</t>
  </si>
  <si>
    <t>LORENZO DE JESÚS ORGANISTA OLIVEROS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</si>
  <si>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</si>
  <si>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</si>
  <si>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</si>
  <si>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</si>
  <si>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</si>
  <si>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</si>
  <si>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</si>
  <si>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</si>
  <si>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</si>
  <si>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</si>
  <si>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</si>
  <si>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</si>
  <si>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</si>
  <si>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</si>
  <si>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</si>
  <si>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CONTABILIDAD ORIENTADA A LOS NEGOCIOS</t>
  </si>
  <si>
    <t>207A</t>
  </si>
  <si>
    <t>IGEM</t>
  </si>
  <si>
    <t>GESTIÓN FINANCIERA DIGITAL</t>
  </si>
  <si>
    <t>S/E</t>
  </si>
  <si>
    <t>807A</t>
  </si>
  <si>
    <t>GESTION FINANCIERA DIGITAL</t>
  </si>
  <si>
    <t>807B</t>
  </si>
  <si>
    <t>PROGRAMACIÓN EN AMBIENTE CLIENTE-SERVIDOR</t>
  </si>
  <si>
    <t>610A</t>
  </si>
  <si>
    <t>IINF</t>
  </si>
  <si>
    <t>EXPLORACIÓN Y VISUALIZACIÓN DE DATOS</t>
  </si>
  <si>
    <t>810A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</si>
  <si>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</si>
  <si>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</si>
  <si>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</si>
  <si>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</si>
  <si>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</si>
  <si>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MARCOS CAGAL ORTIZ</t>
  </si>
  <si>
    <t>II</t>
  </si>
  <si>
    <t>III</t>
  </si>
  <si>
    <t>INFORMÄTICA</t>
  </si>
  <si>
    <t>Final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</si>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</sst>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2433960</xdr:colOff>
      <xdr:row>0</xdr:row>
      <xdr:rowOff>742680</xdr:rowOff>
    </xdr:to>
    <xdr:pic>
      <xdr:nvPicPr>
        <xdr:cNvPr id="2" name="Imagen 3" descr="Inicio - TecNM Celay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96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629640</xdr:colOff>
      <xdr:row>0</xdr:row>
      <xdr:rowOff>751320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58640" y="56160"/>
          <a:ext cx="1357200" cy="695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2433960</xdr:colOff>
      <xdr:row>0</xdr:row>
      <xdr:rowOff>742680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96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674280</xdr:colOff>
      <xdr:row>0</xdr:row>
      <xdr:rowOff>728640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503280" y="33480"/>
          <a:ext cx="1357200" cy="695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2433960</xdr:colOff>
      <xdr:row>0</xdr:row>
      <xdr:rowOff>742680</xdr:rowOff>
    </xdr:to>
    <xdr:pic>
      <xdr:nvPicPr>
        <xdr:cNvPr id="4" name="Imagen 1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96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674280</xdr:colOff>
      <xdr:row>0</xdr:row>
      <xdr:rowOff>762480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503280" y="67320"/>
          <a:ext cx="1357200" cy="695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2433960</xdr:colOff>
      <xdr:row>0</xdr:row>
      <xdr:rowOff>742680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96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663120</xdr:colOff>
      <xdr:row>0</xdr:row>
      <xdr:rowOff>740160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92120" y="45000"/>
          <a:ext cx="1357200" cy="695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2433960</xdr:colOff>
      <xdr:row>0</xdr:row>
      <xdr:rowOff>742680</xdr:rowOff>
    </xdr:to>
    <xdr:pic>
      <xdr:nvPicPr>
        <xdr:cNvPr id="8" name="Imagen 1" descr="Inicio - TecNM Celay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96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663120</xdr:colOff>
      <xdr:row>0</xdr:row>
      <xdr:rowOff>717480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92120" y="22320"/>
          <a:ext cx="1357200" cy="6951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130" zoomScaleNormal="130" workbookViewId="0">
      <selection activeCell="E14" sqref="E14"/>
    </sheetView>
  </sheetViews>
  <sheetFormatPr baseColWidth="10" defaultColWidth="11.42578125" defaultRowHeight="12.75" x14ac:dyDescent="0.2"/>
  <cols>
    <col min="1" max="1" width="38.5703125" style="15" customWidth="1"/>
    <col min="2" max="2" width="4.7109375" style="15" customWidth="1"/>
    <col min="3" max="3" width="5.5703125" style="15" customWidth="1"/>
    <col min="4" max="4" width="21.85546875" style="15" customWidth="1"/>
    <col min="5" max="5" width="9.42578125" style="15" customWidth="1"/>
    <col min="6" max="12" width="7.5703125" style="15" customWidth="1"/>
    <col min="13" max="16384" width="11.42578125" style="15"/>
  </cols>
  <sheetData>
    <row r="1" spans="1:14" ht="62.25" customHeight="1" x14ac:dyDescent="0.2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2">
      <c r="A2" s="16"/>
      <c r="B2" s="16"/>
      <c r="C2" s="16"/>
      <c r="E2" s="16"/>
      <c r="F2" s="16"/>
      <c r="G2" s="16"/>
      <c r="H2" s="16"/>
      <c r="I2" s="16"/>
      <c r="J2" s="16"/>
      <c r="K2" s="16"/>
    </row>
    <row r="3" spans="1:14" x14ac:dyDescent="0.2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4" x14ac:dyDescent="0.2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2">
      <c r="A6" s="12" t="s">
        <v>3</v>
      </c>
      <c r="B6" s="12"/>
      <c r="C6" s="12"/>
      <c r="D6" s="12"/>
      <c r="E6" s="11" t="s">
        <v>4</v>
      </c>
      <c r="F6" s="11"/>
      <c r="G6" s="11"/>
      <c r="H6" s="11"/>
      <c r="I6" s="17"/>
      <c r="J6" s="17"/>
      <c r="K6" s="17"/>
      <c r="L6" s="17"/>
      <c r="M6" s="17"/>
      <c r="N6" s="17"/>
    </row>
    <row r="7" spans="1:14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4" x14ac:dyDescent="0.2">
      <c r="A8" s="18" t="s">
        <v>5</v>
      </c>
      <c r="B8" s="10" t="s">
        <v>6</v>
      </c>
      <c r="C8" s="10"/>
      <c r="D8" s="20" t="s">
        <v>7</v>
      </c>
      <c r="E8" s="21">
        <v>5</v>
      </c>
      <c r="G8" s="18" t="s">
        <v>8</v>
      </c>
      <c r="H8" s="21">
        <v>4</v>
      </c>
      <c r="I8" s="9" t="s">
        <v>9</v>
      </c>
      <c r="J8" s="9"/>
      <c r="K8" s="9"/>
      <c r="L8" s="10" t="s">
        <v>10</v>
      </c>
      <c r="M8" s="10"/>
      <c r="N8" s="10"/>
    </row>
    <row r="10" spans="1:14" x14ac:dyDescent="0.2">
      <c r="A10" s="18" t="s">
        <v>11</v>
      </c>
      <c r="B10" s="10" t="s">
        <v>12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4" x14ac:dyDescent="0.2">
      <c r="B11" s="22"/>
      <c r="C11" s="22"/>
      <c r="E11" s="22"/>
      <c r="F11" s="22"/>
      <c r="G11" s="22"/>
      <c r="H11" s="22"/>
      <c r="I11" s="22"/>
      <c r="J11" s="22"/>
      <c r="K11" s="22"/>
    </row>
    <row r="12" spans="1:14" ht="12.75" customHeight="1" x14ac:dyDescent="0.2">
      <c r="A12" s="8" t="s">
        <v>13</v>
      </c>
      <c r="B12" s="7" t="s">
        <v>14</v>
      </c>
      <c r="C12" s="7" t="s">
        <v>15</v>
      </c>
      <c r="D12" s="6" t="s">
        <v>16</v>
      </c>
      <c r="E12" s="6" t="s">
        <v>17</v>
      </c>
      <c r="F12" s="6" t="s">
        <v>18</v>
      </c>
      <c r="G12" s="6"/>
      <c r="H12" s="6" t="s">
        <v>19</v>
      </c>
      <c r="I12" s="6" t="s">
        <v>20</v>
      </c>
      <c r="J12" s="6" t="s">
        <v>21</v>
      </c>
      <c r="K12" s="6" t="s">
        <v>22</v>
      </c>
      <c r="L12" s="6" t="s">
        <v>23</v>
      </c>
      <c r="M12" s="6" t="s">
        <v>24</v>
      </c>
      <c r="N12" s="5" t="s">
        <v>25</v>
      </c>
    </row>
    <row r="13" spans="1:14" x14ac:dyDescent="0.2">
      <c r="A13" s="8"/>
      <c r="B13" s="7"/>
      <c r="C13" s="7"/>
      <c r="D13" s="6"/>
      <c r="E13" s="6"/>
      <c r="F13" s="23" t="s">
        <v>26</v>
      </c>
      <c r="G13" s="23" t="s">
        <v>27</v>
      </c>
      <c r="H13" s="6"/>
      <c r="I13" s="6"/>
      <c r="J13" s="6"/>
      <c r="K13" s="6"/>
      <c r="L13" s="6"/>
      <c r="M13" s="6"/>
      <c r="N13" s="5"/>
    </row>
    <row r="14" spans="1:14" s="28" customFormat="1" ht="25.5" x14ac:dyDescent="0.2">
      <c r="A14" s="24" t="s">
        <v>28</v>
      </c>
      <c r="B14" s="25" t="s">
        <v>25</v>
      </c>
      <c r="C14" s="25" t="s">
        <v>29</v>
      </c>
      <c r="D14" s="25" t="s">
        <v>30</v>
      </c>
      <c r="E14" s="25">
        <v>25</v>
      </c>
      <c r="F14" s="25">
        <v>24</v>
      </c>
      <c r="G14" s="25"/>
      <c r="H14" s="26"/>
      <c r="I14" s="25">
        <f t="shared" ref="I14:I28" si="0">(E14-SUM(F14:G14))-K14</f>
        <v>1</v>
      </c>
      <c r="J14" s="26"/>
      <c r="K14" s="25">
        <v>0</v>
      </c>
      <c r="L14" s="26">
        <f>K14/E14</f>
        <v>0</v>
      </c>
      <c r="M14" s="25">
        <v>84</v>
      </c>
      <c r="N14" s="27">
        <v>0.76</v>
      </c>
    </row>
    <row r="15" spans="1:14" s="28" customFormat="1" x14ac:dyDescent="0.2">
      <c r="A15" s="24" t="s">
        <v>31</v>
      </c>
      <c r="B15" s="25" t="s">
        <v>32</v>
      </c>
      <c r="C15" s="25" t="s">
        <v>33</v>
      </c>
      <c r="D15" s="25" t="s">
        <v>30</v>
      </c>
      <c r="E15" s="25">
        <v>23</v>
      </c>
      <c r="F15" s="25">
        <v>0</v>
      </c>
      <c r="G15" s="25"/>
      <c r="H15" s="26"/>
      <c r="I15" s="25">
        <f t="shared" si="0"/>
        <v>23</v>
      </c>
      <c r="J15" s="26"/>
      <c r="K15" s="25">
        <v>0</v>
      </c>
      <c r="L15" s="26">
        <f>K15/E15</f>
        <v>0</v>
      </c>
      <c r="M15" s="25"/>
      <c r="N15" s="27"/>
    </row>
    <row r="16" spans="1:14" s="28" customFormat="1" x14ac:dyDescent="0.2">
      <c r="A16" s="24" t="s">
        <v>34</v>
      </c>
      <c r="B16" s="25" t="s">
        <v>32</v>
      </c>
      <c r="C16" s="25" t="s">
        <v>35</v>
      </c>
      <c r="D16" s="25" t="s">
        <v>30</v>
      </c>
      <c r="E16" s="25">
        <v>14</v>
      </c>
      <c r="F16" s="25">
        <v>0</v>
      </c>
      <c r="G16" s="25"/>
      <c r="H16" s="26"/>
      <c r="I16" s="25">
        <f t="shared" si="0"/>
        <v>14</v>
      </c>
      <c r="J16" s="26"/>
      <c r="K16" s="25">
        <v>0</v>
      </c>
      <c r="L16" s="26">
        <f>K16/E16</f>
        <v>0</v>
      </c>
      <c r="M16" s="25"/>
      <c r="N16" s="27"/>
    </row>
    <row r="17" spans="1:14" s="28" customFormat="1" ht="25.5" x14ac:dyDescent="0.2">
      <c r="A17" s="24" t="s">
        <v>36</v>
      </c>
      <c r="B17" s="25" t="s">
        <v>25</v>
      </c>
      <c r="C17" s="25" t="s">
        <v>37</v>
      </c>
      <c r="D17" s="25" t="s">
        <v>38</v>
      </c>
      <c r="E17" s="25">
        <v>20</v>
      </c>
      <c r="F17" s="25">
        <v>18</v>
      </c>
      <c r="G17" s="25"/>
      <c r="H17" s="26"/>
      <c r="I17" s="25">
        <f t="shared" si="0"/>
        <v>2</v>
      </c>
      <c r="J17" s="26"/>
      <c r="K17" s="25">
        <v>0</v>
      </c>
      <c r="L17" s="26">
        <f>K17/E17</f>
        <v>0</v>
      </c>
      <c r="M17" s="25">
        <v>73</v>
      </c>
      <c r="N17" s="27">
        <v>0.75</v>
      </c>
    </row>
    <row r="18" spans="1:14" s="28" customFormat="1" ht="25.5" x14ac:dyDescent="0.2">
      <c r="A18" s="24" t="s">
        <v>39</v>
      </c>
      <c r="B18" s="25" t="s">
        <v>25</v>
      </c>
      <c r="C18" s="25" t="s">
        <v>40</v>
      </c>
      <c r="D18" s="25" t="s">
        <v>38</v>
      </c>
      <c r="E18" s="25">
        <v>8</v>
      </c>
      <c r="F18" s="25">
        <v>8</v>
      </c>
      <c r="G18" s="25"/>
      <c r="H18" s="26"/>
      <c r="I18" s="25">
        <f t="shared" si="0"/>
        <v>0</v>
      </c>
      <c r="J18" s="26"/>
      <c r="K18" s="25">
        <v>0</v>
      </c>
      <c r="L18" s="26">
        <v>0</v>
      </c>
      <c r="M18" s="25">
        <v>97</v>
      </c>
      <c r="N18" s="27">
        <v>0.75</v>
      </c>
    </row>
    <row r="19" spans="1:14" s="28" customFormat="1" x14ac:dyDescent="0.2">
      <c r="A19" s="24"/>
      <c r="B19" s="25"/>
      <c r="C19" s="25"/>
      <c r="D19" s="25"/>
      <c r="E19" s="25"/>
      <c r="F19" s="25"/>
      <c r="G19" s="25"/>
      <c r="H19" s="26"/>
      <c r="I19" s="25">
        <f t="shared" si="0"/>
        <v>0</v>
      </c>
      <c r="J19" s="26"/>
      <c r="K19" s="25"/>
      <c r="L19" s="26"/>
      <c r="M19" s="25"/>
      <c r="N19" s="27"/>
    </row>
    <row r="20" spans="1:14" s="28" customFormat="1" x14ac:dyDescent="0.2">
      <c r="A20" s="24"/>
      <c r="B20" s="25"/>
      <c r="C20" s="25"/>
      <c r="D20" s="25"/>
      <c r="E20" s="25"/>
      <c r="F20" s="25"/>
      <c r="G20" s="25"/>
      <c r="H20" s="26"/>
      <c r="I20" s="25">
        <f t="shared" si="0"/>
        <v>0</v>
      </c>
      <c r="J20" s="26"/>
      <c r="K20" s="25"/>
      <c r="L20" s="26"/>
      <c r="M20" s="25"/>
      <c r="N20" s="27"/>
    </row>
    <row r="21" spans="1:14" s="28" customFormat="1" x14ac:dyDescent="0.2">
      <c r="A21" s="24"/>
      <c r="B21" s="25"/>
      <c r="C21" s="25"/>
      <c r="D21" s="25"/>
      <c r="E21" s="25"/>
      <c r="F21" s="25"/>
      <c r="G21" s="25"/>
      <c r="H21" s="26"/>
      <c r="I21" s="25">
        <f t="shared" si="0"/>
        <v>0</v>
      </c>
      <c r="J21" s="26"/>
      <c r="K21" s="25"/>
      <c r="L21" s="26"/>
      <c r="M21" s="25"/>
      <c r="N21" s="27"/>
    </row>
    <row r="22" spans="1:14" s="28" customFormat="1" x14ac:dyDescent="0.2">
      <c r="A22" s="24"/>
      <c r="B22" s="25"/>
      <c r="C22" s="25"/>
      <c r="D22" s="25"/>
      <c r="E22" s="25"/>
      <c r="F22" s="25"/>
      <c r="G22" s="25"/>
      <c r="H22" s="26"/>
      <c r="I22" s="25">
        <f t="shared" si="0"/>
        <v>0</v>
      </c>
      <c r="J22" s="26"/>
      <c r="K22" s="25"/>
      <c r="L22" s="26"/>
      <c r="M22" s="25"/>
      <c r="N22" s="27"/>
    </row>
    <row r="23" spans="1:14" s="28" customFormat="1" x14ac:dyDescent="0.2">
      <c r="A23" s="24"/>
      <c r="B23" s="25"/>
      <c r="C23" s="25"/>
      <c r="D23" s="25"/>
      <c r="E23" s="25"/>
      <c r="F23" s="25"/>
      <c r="G23" s="25"/>
      <c r="H23" s="26"/>
      <c r="I23" s="25">
        <f t="shared" si="0"/>
        <v>0</v>
      </c>
      <c r="J23" s="26"/>
      <c r="K23" s="25"/>
      <c r="L23" s="26"/>
      <c r="M23" s="25"/>
      <c r="N23" s="27"/>
    </row>
    <row r="24" spans="1:14" s="28" customFormat="1" x14ac:dyDescent="0.2">
      <c r="A24" s="24"/>
      <c r="B24" s="25"/>
      <c r="C24" s="25"/>
      <c r="D24" s="25"/>
      <c r="E24" s="25"/>
      <c r="F24" s="25"/>
      <c r="G24" s="25"/>
      <c r="H24" s="26"/>
      <c r="I24" s="25">
        <f t="shared" si="0"/>
        <v>0</v>
      </c>
      <c r="J24" s="26"/>
      <c r="K24" s="25"/>
      <c r="L24" s="26"/>
      <c r="M24" s="25"/>
      <c r="N24" s="27"/>
    </row>
    <row r="25" spans="1:14" s="28" customFormat="1" x14ac:dyDescent="0.2">
      <c r="A25" s="24"/>
      <c r="B25" s="25"/>
      <c r="C25" s="25"/>
      <c r="D25" s="25"/>
      <c r="E25" s="25"/>
      <c r="F25" s="25"/>
      <c r="G25" s="25"/>
      <c r="H25" s="26"/>
      <c r="I25" s="25">
        <f t="shared" si="0"/>
        <v>0</v>
      </c>
      <c r="J25" s="26"/>
      <c r="K25" s="25"/>
      <c r="L25" s="26"/>
      <c r="M25" s="25"/>
      <c r="N25" s="27"/>
    </row>
    <row r="26" spans="1:14" s="28" customFormat="1" x14ac:dyDescent="0.2">
      <c r="A26" s="24"/>
      <c r="B26" s="25"/>
      <c r="C26" s="25"/>
      <c r="D26" s="25"/>
      <c r="E26" s="25"/>
      <c r="F26" s="25"/>
      <c r="G26" s="25"/>
      <c r="H26" s="26"/>
      <c r="I26" s="25">
        <f t="shared" si="0"/>
        <v>0</v>
      </c>
      <c r="J26" s="26"/>
      <c r="K26" s="25"/>
      <c r="L26" s="26"/>
      <c r="M26" s="25"/>
      <c r="N26" s="27"/>
    </row>
    <row r="27" spans="1:14" s="28" customFormat="1" ht="16.5" customHeight="1" x14ac:dyDescent="0.2">
      <c r="A27" s="24"/>
      <c r="B27" s="25"/>
      <c r="C27" s="25"/>
      <c r="D27" s="25"/>
      <c r="E27" s="25"/>
      <c r="F27" s="25"/>
      <c r="G27" s="25"/>
      <c r="H27" s="26"/>
      <c r="I27" s="25">
        <f t="shared" si="0"/>
        <v>0</v>
      </c>
      <c r="J27" s="26"/>
      <c r="K27" s="25"/>
      <c r="L27" s="26"/>
      <c r="M27" s="25"/>
      <c r="N27" s="27"/>
    </row>
    <row r="28" spans="1:14" x14ac:dyDescent="0.2">
      <c r="A28" s="29" t="s">
        <v>41</v>
      </c>
      <c r="B28" s="30" t="s">
        <v>42</v>
      </c>
      <c r="C28" s="30" t="s">
        <v>42</v>
      </c>
      <c r="D28" s="30" t="s">
        <v>42</v>
      </c>
      <c r="E28" s="30">
        <f>SUM(E14:E27)</f>
        <v>90</v>
      </c>
      <c r="F28" s="30">
        <f>SUM(F14:F27)</f>
        <v>50</v>
      </c>
      <c r="G28" s="30">
        <f>SUM(G14:G27)</f>
        <v>0</v>
      </c>
      <c r="H28" s="31"/>
      <c r="I28" s="30">
        <f t="shared" si="0"/>
        <v>40</v>
      </c>
      <c r="J28" s="31"/>
      <c r="K28" s="30">
        <f>SUM(K14:K27)</f>
        <v>0</v>
      </c>
      <c r="L28" s="31">
        <f>K28/E28</f>
        <v>0</v>
      </c>
      <c r="M28" s="30">
        <f>AVERAGE(M14:M27)</f>
        <v>84.666666666666671</v>
      </c>
      <c r="N28" s="32">
        <f>AVERAGE(N14:N27)</f>
        <v>0.7533333333333333</v>
      </c>
    </row>
    <row r="30" spans="1:14" ht="120" customHeight="1" x14ac:dyDescent="0.2">
      <c r="A30" s="4" t="s">
        <v>43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2" spans="1:14" x14ac:dyDescent="0.2">
      <c r="A32" s="33"/>
    </row>
    <row r="33" spans="1:10" ht="12.75" customHeight="1" x14ac:dyDescent="0.2">
      <c r="B33" s="3" t="s">
        <v>44</v>
      </c>
      <c r="C33" s="3"/>
      <c r="D33" s="3"/>
      <c r="G33" s="13" t="s">
        <v>45</v>
      </c>
      <c r="H33" s="13"/>
      <c r="I33" s="13"/>
      <c r="J33" s="13"/>
    </row>
    <row r="34" spans="1:10" ht="62.25" customHeight="1" x14ac:dyDescent="0.2">
      <c r="B34" s="2"/>
      <c r="C34" s="2"/>
      <c r="D34" s="2"/>
      <c r="G34" s="10"/>
      <c r="H34" s="10"/>
      <c r="I34" s="10"/>
      <c r="J34" s="10"/>
    </row>
    <row r="35" spans="1:10" hidden="1" x14ac:dyDescent="0.2">
      <c r="A35" s="1" t="e">
        <f>#REF!</f>
        <v>#REF!</v>
      </c>
      <c r="B35" s="1"/>
      <c r="C35" s="22"/>
      <c r="E35" s="1"/>
      <c r="F35" s="1"/>
      <c r="G35" s="1"/>
      <c r="H35" s="1"/>
    </row>
    <row r="36" spans="1:10" hidden="1" x14ac:dyDescent="0.2"/>
    <row r="37" spans="1:10" ht="45" customHeight="1" x14ac:dyDescent="0.2">
      <c r="B37" s="36" t="str">
        <f>B10</f>
        <v>LORENZO DE JESÚS ORGANISTA OLIVEROS</v>
      </c>
      <c r="C37" s="36"/>
      <c r="D37" s="36"/>
      <c r="E37" s="34"/>
      <c r="F37" s="34"/>
      <c r="G37" s="36" t="s">
        <v>46</v>
      </c>
      <c r="H37" s="36"/>
      <c r="I37" s="36"/>
      <c r="J37" s="36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130" zoomScaleNormal="130" workbookViewId="0">
      <selection activeCell="J18" sqref="J18"/>
    </sheetView>
  </sheetViews>
  <sheetFormatPr baseColWidth="10" defaultColWidth="11.42578125" defaultRowHeight="12.75" x14ac:dyDescent="0.2"/>
  <cols>
    <col min="1" max="1" width="38.5703125" style="15" customWidth="1"/>
    <col min="2" max="2" width="4.7109375" style="15" customWidth="1"/>
    <col min="3" max="3" width="5.5703125" style="15" customWidth="1"/>
    <col min="4" max="4" width="21.85546875" style="15" customWidth="1"/>
    <col min="5" max="5" width="9.42578125" style="15" customWidth="1"/>
    <col min="6" max="12" width="7.5703125" style="15" customWidth="1"/>
    <col min="13" max="16384" width="11.42578125" style="15"/>
  </cols>
  <sheetData>
    <row r="1" spans="1:14" ht="62.25" customHeight="1" x14ac:dyDescent="0.2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2">
      <c r="A2" s="16"/>
      <c r="B2" s="16"/>
      <c r="C2" s="16"/>
      <c r="E2" s="16"/>
      <c r="F2" s="16"/>
      <c r="G2" s="16"/>
      <c r="H2" s="16"/>
      <c r="I2" s="16"/>
      <c r="J2" s="16"/>
      <c r="K2" s="16"/>
    </row>
    <row r="3" spans="1:14" x14ac:dyDescent="0.2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4" x14ac:dyDescent="0.2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2">
      <c r="A6" s="12" t="s">
        <v>3</v>
      </c>
      <c r="B6" s="12"/>
      <c r="C6" s="12"/>
      <c r="D6" s="12"/>
      <c r="E6" s="11" t="s">
        <v>4</v>
      </c>
      <c r="F6" s="11"/>
      <c r="G6" s="11"/>
      <c r="H6" s="11"/>
      <c r="I6" s="17"/>
      <c r="J6" s="17"/>
      <c r="K6" s="17"/>
      <c r="L6" s="17"/>
      <c r="M6" s="17"/>
      <c r="N6" s="17"/>
    </row>
    <row r="7" spans="1:14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4" x14ac:dyDescent="0.2">
      <c r="A8" s="18" t="s">
        <v>5</v>
      </c>
      <c r="B8" s="10">
        <v>2</v>
      </c>
      <c r="C8" s="10"/>
      <c r="D8" s="20" t="s">
        <v>7</v>
      </c>
      <c r="E8" s="19">
        <f>'1'!E8</f>
        <v>5</v>
      </c>
      <c r="G8" s="18" t="s">
        <v>8</v>
      </c>
      <c r="H8" s="19">
        <f>'1'!H8</f>
        <v>4</v>
      </c>
      <c r="I8" s="9" t="s">
        <v>9</v>
      </c>
      <c r="J8" s="9"/>
      <c r="K8" s="9"/>
      <c r="L8" s="10" t="str">
        <f>'1'!L8</f>
        <v>FEB – JUN 2025</v>
      </c>
      <c r="M8" s="10"/>
      <c r="N8" s="10"/>
    </row>
    <row r="10" spans="1:14" x14ac:dyDescent="0.2">
      <c r="A10" s="18" t="s">
        <v>11</v>
      </c>
      <c r="B10" s="10" t="str">
        <f>'1'!B10</f>
        <v>LORENZO DE JESÚS ORGANISTA OLIVEROS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4" x14ac:dyDescent="0.2">
      <c r="B11" s="22"/>
      <c r="C11" s="22"/>
      <c r="E11" s="22"/>
      <c r="F11" s="22"/>
      <c r="G11" s="22"/>
      <c r="H11" s="22"/>
      <c r="I11" s="22"/>
      <c r="J11" s="22"/>
      <c r="K11" s="22"/>
    </row>
    <row r="12" spans="1:14" ht="12.75" customHeight="1" x14ac:dyDescent="0.2">
      <c r="A12" s="8" t="s">
        <v>13</v>
      </c>
      <c r="B12" s="7" t="s">
        <v>14</v>
      </c>
      <c r="C12" s="7" t="s">
        <v>15</v>
      </c>
      <c r="D12" s="6" t="s">
        <v>16</v>
      </c>
      <c r="E12" s="6" t="s">
        <v>17</v>
      </c>
      <c r="F12" s="6" t="s">
        <v>18</v>
      </c>
      <c r="G12" s="6"/>
      <c r="H12" s="6" t="s">
        <v>19</v>
      </c>
      <c r="I12" s="6" t="s">
        <v>20</v>
      </c>
      <c r="J12" s="6" t="s">
        <v>21</v>
      </c>
      <c r="K12" s="6" t="s">
        <v>22</v>
      </c>
      <c r="L12" s="6" t="s">
        <v>23</v>
      </c>
      <c r="M12" s="6" t="s">
        <v>24</v>
      </c>
      <c r="N12" s="5" t="s">
        <v>25</v>
      </c>
    </row>
    <row r="13" spans="1:14" x14ac:dyDescent="0.2">
      <c r="A13" s="8"/>
      <c r="B13" s="7"/>
      <c r="C13" s="7"/>
      <c r="D13" s="6"/>
      <c r="E13" s="6"/>
      <c r="F13" s="23" t="s">
        <v>26</v>
      </c>
      <c r="G13" s="23" t="s">
        <v>27</v>
      </c>
      <c r="H13" s="6"/>
      <c r="I13" s="6"/>
      <c r="J13" s="6"/>
      <c r="K13" s="6"/>
      <c r="L13" s="6"/>
      <c r="M13" s="6"/>
      <c r="N13" s="5"/>
    </row>
    <row r="14" spans="1:14" s="28" customFormat="1" ht="24.2" customHeight="1" x14ac:dyDescent="0.2">
      <c r="A14" s="35" t="str">
        <f>'1'!A14</f>
        <v>CONTABILIDAD ORIENTADA A LOS NEGOCIOS</v>
      </c>
      <c r="B14" s="25" t="s">
        <v>47</v>
      </c>
      <c r="C14" s="25" t="s">
        <v>29</v>
      </c>
      <c r="D14" s="25" t="s">
        <v>30</v>
      </c>
      <c r="E14" s="25">
        <v>25</v>
      </c>
      <c r="F14" s="25">
        <v>20</v>
      </c>
      <c r="G14" s="25"/>
      <c r="H14" s="26"/>
      <c r="I14" s="25">
        <v>5</v>
      </c>
      <c r="J14" s="26"/>
      <c r="K14" s="25">
        <v>0</v>
      </c>
      <c r="L14" s="26">
        <v>0</v>
      </c>
      <c r="M14" s="25">
        <v>77</v>
      </c>
      <c r="N14" s="27">
        <v>0.76</v>
      </c>
    </row>
    <row r="15" spans="1:14" s="28" customFormat="1" ht="24.2" customHeight="1" x14ac:dyDescent="0.2">
      <c r="A15" s="35" t="str">
        <f>'1'!A15</f>
        <v>GESTIÓN FINANCIERA DIGITAL</v>
      </c>
      <c r="B15" s="25" t="s">
        <v>25</v>
      </c>
      <c r="C15" s="25" t="s">
        <v>33</v>
      </c>
      <c r="D15" s="25" t="s">
        <v>30</v>
      </c>
      <c r="E15" s="25">
        <v>23</v>
      </c>
      <c r="F15" s="25">
        <v>22</v>
      </c>
      <c r="G15" s="25"/>
      <c r="H15" s="26"/>
      <c r="I15" s="25">
        <v>1</v>
      </c>
      <c r="J15" s="26"/>
      <c r="K15" s="25">
        <v>0</v>
      </c>
      <c r="L15" s="26">
        <v>0</v>
      </c>
      <c r="M15" s="25">
        <v>93</v>
      </c>
      <c r="N15" s="27">
        <v>0.91</v>
      </c>
    </row>
    <row r="16" spans="1:14" s="28" customFormat="1" ht="14.45" customHeight="1" x14ac:dyDescent="0.2">
      <c r="A16" s="35" t="str">
        <f>'1'!A16</f>
        <v>GESTION FINANCIERA DIGITAL</v>
      </c>
      <c r="B16" s="25" t="s">
        <v>25</v>
      </c>
      <c r="C16" s="25" t="s">
        <v>35</v>
      </c>
      <c r="D16" s="25" t="s">
        <v>30</v>
      </c>
      <c r="E16" s="25">
        <v>14</v>
      </c>
      <c r="F16" s="25">
        <v>14</v>
      </c>
      <c r="G16" s="25"/>
      <c r="H16" s="26"/>
      <c r="I16" s="25">
        <v>0</v>
      </c>
      <c r="J16" s="26"/>
      <c r="K16" s="25">
        <v>0</v>
      </c>
      <c r="L16" s="26">
        <v>0</v>
      </c>
      <c r="M16" s="25">
        <v>98</v>
      </c>
      <c r="N16" s="27">
        <v>0.86</v>
      </c>
    </row>
    <row r="17" spans="1:14" s="28" customFormat="1" ht="24.2" customHeight="1" x14ac:dyDescent="0.2">
      <c r="A17" s="35" t="str">
        <f>'1'!A17</f>
        <v>PROGRAMACIÓN EN AMBIENTE CLIENTE-SERVIDOR</v>
      </c>
      <c r="B17" s="25" t="s">
        <v>47</v>
      </c>
      <c r="C17" s="25" t="s">
        <v>37</v>
      </c>
      <c r="D17" s="25" t="s">
        <v>38</v>
      </c>
      <c r="E17" s="25">
        <v>20</v>
      </c>
      <c r="F17" s="25">
        <v>13</v>
      </c>
      <c r="G17" s="25"/>
      <c r="H17" s="26"/>
      <c r="I17" s="25">
        <v>7</v>
      </c>
      <c r="J17" s="26"/>
      <c r="K17" s="25">
        <v>0</v>
      </c>
      <c r="L17" s="26">
        <v>0</v>
      </c>
      <c r="M17" s="25">
        <v>61</v>
      </c>
      <c r="N17" s="27">
        <v>0.65</v>
      </c>
    </row>
    <row r="18" spans="1:14" s="28" customFormat="1" ht="25.5" x14ac:dyDescent="0.2">
      <c r="A18" s="35" t="str">
        <f>'1'!A18</f>
        <v>EXPLORACIÓN Y VISUALIZACIÓN DE DATOS</v>
      </c>
      <c r="B18" s="25" t="s">
        <v>47</v>
      </c>
      <c r="C18" s="25" t="s">
        <v>40</v>
      </c>
      <c r="D18" s="25" t="s">
        <v>38</v>
      </c>
      <c r="E18" s="25">
        <v>8</v>
      </c>
      <c r="F18" s="25">
        <v>8</v>
      </c>
      <c r="G18" s="25"/>
      <c r="H18" s="26"/>
      <c r="I18" s="25">
        <v>0</v>
      </c>
      <c r="J18" s="26"/>
      <c r="K18" s="25">
        <v>0</v>
      </c>
      <c r="L18" s="26">
        <v>0</v>
      </c>
      <c r="M18" s="25">
        <v>99</v>
      </c>
      <c r="N18" s="27">
        <v>0.63</v>
      </c>
    </row>
    <row r="19" spans="1:14" s="28" customFormat="1" x14ac:dyDescent="0.2">
      <c r="A19" s="25"/>
      <c r="B19" s="25"/>
      <c r="C19" s="25"/>
      <c r="D19" s="25"/>
      <c r="E19" s="25"/>
      <c r="F19" s="25"/>
      <c r="G19" s="25"/>
      <c r="H19" s="26"/>
      <c r="I19" s="25">
        <f t="shared" ref="I19:I28" si="0">(E19-SUM(F19:G19))-K19</f>
        <v>0</v>
      </c>
      <c r="J19" s="26"/>
      <c r="K19" s="25"/>
      <c r="L19" s="26"/>
      <c r="M19" s="25"/>
      <c r="N19" s="27"/>
    </row>
    <row r="20" spans="1:14" s="28" customFormat="1" x14ac:dyDescent="0.2">
      <c r="A20" s="25"/>
      <c r="B20" s="25"/>
      <c r="C20" s="25"/>
      <c r="D20" s="25"/>
      <c r="E20" s="25"/>
      <c r="F20" s="25"/>
      <c r="G20" s="25"/>
      <c r="H20" s="26"/>
      <c r="I20" s="25">
        <f t="shared" si="0"/>
        <v>0</v>
      </c>
      <c r="J20" s="26"/>
      <c r="K20" s="25"/>
      <c r="L20" s="26"/>
      <c r="M20" s="25"/>
      <c r="N20" s="27"/>
    </row>
    <row r="21" spans="1:14" s="28" customFormat="1" x14ac:dyDescent="0.2">
      <c r="A21" s="25"/>
      <c r="B21" s="25"/>
      <c r="C21" s="25"/>
      <c r="D21" s="25"/>
      <c r="E21" s="25"/>
      <c r="F21" s="25"/>
      <c r="G21" s="25"/>
      <c r="H21" s="26"/>
      <c r="I21" s="25">
        <f t="shared" si="0"/>
        <v>0</v>
      </c>
      <c r="J21" s="26"/>
      <c r="K21" s="25"/>
      <c r="L21" s="26"/>
      <c r="M21" s="25"/>
      <c r="N21" s="27"/>
    </row>
    <row r="22" spans="1:14" s="28" customFormat="1" x14ac:dyDescent="0.2">
      <c r="A22" s="25"/>
      <c r="B22" s="25"/>
      <c r="C22" s="25"/>
      <c r="D22" s="25"/>
      <c r="E22" s="25"/>
      <c r="F22" s="25"/>
      <c r="G22" s="25"/>
      <c r="H22" s="26"/>
      <c r="I22" s="25">
        <f t="shared" si="0"/>
        <v>0</v>
      </c>
      <c r="J22" s="26"/>
      <c r="K22" s="25"/>
      <c r="L22" s="26"/>
      <c r="M22" s="25"/>
      <c r="N22" s="27"/>
    </row>
    <row r="23" spans="1:14" s="28" customFormat="1" x14ac:dyDescent="0.2">
      <c r="A23" s="25"/>
      <c r="B23" s="25"/>
      <c r="C23" s="25"/>
      <c r="D23" s="25"/>
      <c r="E23" s="25"/>
      <c r="F23" s="25"/>
      <c r="G23" s="25"/>
      <c r="H23" s="26"/>
      <c r="I23" s="25">
        <f t="shared" si="0"/>
        <v>0</v>
      </c>
      <c r="J23" s="26"/>
      <c r="K23" s="25"/>
      <c r="L23" s="26"/>
      <c r="M23" s="25"/>
      <c r="N23" s="27"/>
    </row>
    <row r="24" spans="1:14" s="28" customFormat="1" x14ac:dyDescent="0.2">
      <c r="A24" s="25"/>
      <c r="B24" s="25"/>
      <c r="C24" s="25"/>
      <c r="D24" s="25"/>
      <c r="E24" s="25"/>
      <c r="F24" s="25"/>
      <c r="G24" s="25"/>
      <c r="H24" s="26"/>
      <c r="I24" s="25">
        <f t="shared" si="0"/>
        <v>0</v>
      </c>
      <c r="J24" s="26"/>
      <c r="K24" s="25"/>
      <c r="L24" s="26"/>
      <c r="M24" s="25"/>
      <c r="N24" s="27"/>
    </row>
    <row r="25" spans="1:14" s="28" customFormat="1" x14ac:dyDescent="0.2">
      <c r="A25" s="25"/>
      <c r="B25" s="25"/>
      <c r="C25" s="25"/>
      <c r="D25" s="25"/>
      <c r="E25" s="25"/>
      <c r="F25" s="25"/>
      <c r="G25" s="25"/>
      <c r="H25" s="26"/>
      <c r="I25" s="25">
        <f t="shared" si="0"/>
        <v>0</v>
      </c>
      <c r="J25" s="26"/>
      <c r="K25" s="25"/>
      <c r="L25" s="26"/>
      <c r="M25" s="25"/>
      <c r="N25" s="27"/>
    </row>
    <row r="26" spans="1:14" s="28" customFormat="1" x14ac:dyDescent="0.2">
      <c r="A26" s="25"/>
      <c r="B26" s="25"/>
      <c r="C26" s="25"/>
      <c r="D26" s="25"/>
      <c r="E26" s="25"/>
      <c r="F26" s="25"/>
      <c r="G26" s="25"/>
      <c r="H26" s="26"/>
      <c r="I26" s="25">
        <f t="shared" si="0"/>
        <v>0</v>
      </c>
      <c r="J26" s="26"/>
      <c r="K26" s="25"/>
      <c r="L26" s="26"/>
      <c r="M26" s="25"/>
      <c r="N26" s="27"/>
    </row>
    <row r="27" spans="1:14" s="28" customFormat="1" ht="16.5" customHeight="1" x14ac:dyDescent="0.2">
      <c r="A27" s="25"/>
      <c r="B27" s="25"/>
      <c r="C27" s="25"/>
      <c r="D27" s="25"/>
      <c r="E27" s="25"/>
      <c r="F27" s="25"/>
      <c r="G27" s="25"/>
      <c r="H27" s="26"/>
      <c r="I27" s="25">
        <f t="shared" si="0"/>
        <v>0</v>
      </c>
      <c r="J27" s="26"/>
      <c r="K27" s="25"/>
      <c r="L27" s="26"/>
      <c r="M27" s="25"/>
      <c r="N27" s="27"/>
    </row>
    <row r="28" spans="1:14" x14ac:dyDescent="0.2">
      <c r="A28" s="29" t="s">
        <v>41</v>
      </c>
      <c r="B28" s="30" t="s">
        <v>42</v>
      </c>
      <c r="C28" s="30" t="s">
        <v>42</v>
      </c>
      <c r="D28" s="30" t="s">
        <v>42</v>
      </c>
      <c r="E28" s="30">
        <f>SUM(E14:E27)</f>
        <v>90</v>
      </c>
      <c r="F28" s="30">
        <f>SUM(F14:F27)</f>
        <v>77</v>
      </c>
      <c r="G28" s="30">
        <f>SUM(G14:G27)</f>
        <v>0</v>
      </c>
      <c r="H28" s="31">
        <f>SUM(F28:G28)/E28</f>
        <v>0.85555555555555551</v>
      </c>
      <c r="I28" s="30">
        <f t="shared" si="0"/>
        <v>13</v>
      </c>
      <c r="J28" s="31">
        <f>I28/E28</f>
        <v>0.14444444444444443</v>
      </c>
      <c r="K28" s="30">
        <f>SUM(K14:K27)</f>
        <v>0</v>
      </c>
      <c r="L28" s="31">
        <f>K28/E28</f>
        <v>0</v>
      </c>
      <c r="M28" s="30">
        <f>AVERAGE(M14:M27)</f>
        <v>85.6</v>
      </c>
      <c r="N28" s="32">
        <f>AVERAGE(N14:N27)</f>
        <v>0.7619999999999999</v>
      </c>
    </row>
    <row r="30" spans="1:14" ht="120" customHeight="1" x14ac:dyDescent="0.2">
      <c r="A30" s="4" t="s">
        <v>43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2" spans="1:14" x14ac:dyDescent="0.2">
      <c r="A32" s="33"/>
    </row>
    <row r="33" spans="1:10" ht="12.75" customHeight="1" x14ac:dyDescent="0.2">
      <c r="B33" s="3" t="s">
        <v>44</v>
      </c>
      <c r="C33" s="3"/>
      <c r="D33" s="3"/>
      <c r="G33" s="13" t="s">
        <v>45</v>
      </c>
      <c r="H33" s="13"/>
      <c r="I33" s="13"/>
      <c r="J33" s="13"/>
    </row>
    <row r="34" spans="1:10" ht="62.25" customHeight="1" x14ac:dyDescent="0.2">
      <c r="B34" s="2"/>
      <c r="C34" s="2"/>
      <c r="D34" s="2"/>
      <c r="G34" s="10"/>
      <c r="H34" s="10"/>
      <c r="I34" s="10"/>
      <c r="J34" s="10"/>
    </row>
    <row r="35" spans="1:10" hidden="1" x14ac:dyDescent="0.2">
      <c r="A35" s="1" t="e">
        <f>#REF!</f>
        <v>#REF!</v>
      </c>
      <c r="B35" s="1"/>
      <c r="C35" s="22"/>
      <c r="E35" s="1"/>
      <c r="F35" s="1"/>
      <c r="G35" s="1"/>
      <c r="H35" s="1"/>
    </row>
    <row r="36" spans="1:10" hidden="1" x14ac:dyDescent="0.2"/>
    <row r="37" spans="1:10" ht="45" customHeight="1" x14ac:dyDescent="0.2">
      <c r="B37" s="36" t="str">
        <f>B10</f>
        <v>LORENZO DE JESÚS ORGANISTA OLIVEROS</v>
      </c>
      <c r="C37" s="36"/>
      <c r="D37" s="36"/>
      <c r="E37" s="34"/>
      <c r="F37" s="34"/>
      <c r="G37" s="36" t="s">
        <v>46</v>
      </c>
      <c r="H37" s="36"/>
      <c r="I37" s="36"/>
      <c r="J37" s="36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0" zoomScale="130" zoomScaleNormal="130" workbookViewId="0">
      <selection activeCell="A18" sqref="A18"/>
    </sheetView>
  </sheetViews>
  <sheetFormatPr baseColWidth="10" defaultColWidth="11.42578125" defaultRowHeight="12.75" x14ac:dyDescent="0.2"/>
  <cols>
    <col min="1" max="1" width="38.5703125" style="15" customWidth="1"/>
    <col min="2" max="2" width="4.7109375" style="15" customWidth="1"/>
    <col min="3" max="3" width="5.5703125" style="15" customWidth="1"/>
    <col min="4" max="4" width="21.85546875" style="15" customWidth="1"/>
    <col min="5" max="5" width="9.42578125" style="15" customWidth="1"/>
    <col min="6" max="12" width="7.5703125" style="15" customWidth="1"/>
    <col min="13" max="16384" width="11.42578125" style="15"/>
  </cols>
  <sheetData>
    <row r="1" spans="1:14" ht="62.25" customHeight="1" x14ac:dyDescent="0.2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2">
      <c r="A2" s="16"/>
      <c r="B2" s="16"/>
      <c r="C2" s="16"/>
      <c r="E2" s="16"/>
      <c r="F2" s="16"/>
      <c r="G2" s="16"/>
      <c r="H2" s="16"/>
      <c r="I2" s="16"/>
      <c r="J2" s="16"/>
      <c r="K2" s="16"/>
    </row>
    <row r="3" spans="1:14" x14ac:dyDescent="0.2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4" x14ac:dyDescent="0.2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2">
      <c r="A6" s="12" t="s">
        <v>3</v>
      </c>
      <c r="B6" s="12"/>
      <c r="C6" s="12"/>
      <c r="D6" s="12"/>
      <c r="E6" s="11" t="s">
        <v>4</v>
      </c>
      <c r="F6" s="11"/>
      <c r="G6" s="11"/>
      <c r="H6" s="11"/>
      <c r="I6" s="17"/>
      <c r="J6" s="17"/>
      <c r="K6" s="17"/>
      <c r="L6" s="17"/>
      <c r="M6" s="17"/>
      <c r="N6" s="17"/>
    </row>
    <row r="7" spans="1:14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4" x14ac:dyDescent="0.2">
      <c r="A8" s="18" t="s">
        <v>5</v>
      </c>
      <c r="B8" s="10">
        <v>3</v>
      </c>
      <c r="C8" s="10"/>
      <c r="D8" s="20" t="s">
        <v>7</v>
      </c>
      <c r="E8" s="19">
        <f>'1'!E8</f>
        <v>5</v>
      </c>
      <c r="G8" s="18" t="s">
        <v>8</v>
      </c>
      <c r="H8" s="19">
        <f>'1'!H8</f>
        <v>4</v>
      </c>
      <c r="I8" s="9" t="s">
        <v>9</v>
      </c>
      <c r="J8" s="9"/>
      <c r="K8" s="9"/>
      <c r="L8" s="10" t="str">
        <f>'1'!L8</f>
        <v>FEB – JUN 2025</v>
      </c>
      <c r="M8" s="10"/>
      <c r="N8" s="10"/>
    </row>
    <row r="10" spans="1:14" x14ac:dyDescent="0.2">
      <c r="A10" s="18" t="s">
        <v>11</v>
      </c>
      <c r="B10" s="10" t="str">
        <f>'1'!B10</f>
        <v>LORENZO DE JESÚS ORGANISTA OLIVEROS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4" x14ac:dyDescent="0.2">
      <c r="B11" s="22"/>
      <c r="C11" s="22"/>
      <c r="E11" s="22"/>
      <c r="F11" s="22"/>
      <c r="G11" s="22"/>
      <c r="H11" s="22"/>
      <c r="I11" s="22"/>
      <c r="J11" s="22"/>
      <c r="K11" s="22"/>
    </row>
    <row r="12" spans="1:14" ht="12.75" customHeight="1" x14ac:dyDescent="0.2">
      <c r="A12" s="8" t="s">
        <v>13</v>
      </c>
      <c r="B12" s="7" t="s">
        <v>14</v>
      </c>
      <c r="C12" s="7" t="s">
        <v>15</v>
      </c>
      <c r="D12" s="6" t="s">
        <v>16</v>
      </c>
      <c r="E12" s="6" t="s">
        <v>17</v>
      </c>
      <c r="F12" s="6" t="s">
        <v>18</v>
      </c>
      <c r="G12" s="6"/>
      <c r="H12" s="6" t="s">
        <v>19</v>
      </c>
      <c r="I12" s="6" t="s">
        <v>20</v>
      </c>
      <c r="J12" s="6" t="s">
        <v>21</v>
      </c>
      <c r="K12" s="6" t="s">
        <v>22</v>
      </c>
      <c r="L12" s="6" t="s">
        <v>23</v>
      </c>
      <c r="M12" s="6" t="s">
        <v>24</v>
      </c>
      <c r="N12" s="5" t="s">
        <v>25</v>
      </c>
    </row>
    <row r="13" spans="1:14" x14ac:dyDescent="0.2">
      <c r="A13" s="8"/>
      <c r="B13" s="7"/>
      <c r="C13" s="7"/>
      <c r="D13" s="6"/>
      <c r="E13" s="6"/>
      <c r="F13" s="23" t="s">
        <v>26</v>
      </c>
      <c r="G13" s="23" t="s">
        <v>27</v>
      </c>
      <c r="H13" s="6"/>
      <c r="I13" s="6"/>
      <c r="J13" s="6"/>
      <c r="K13" s="6"/>
      <c r="L13" s="6"/>
      <c r="M13" s="6"/>
      <c r="N13" s="5"/>
    </row>
    <row r="14" spans="1:14" s="28" customFormat="1" ht="29.1" customHeight="1" x14ac:dyDescent="0.2">
      <c r="A14" s="35" t="str">
        <f>'1'!A14</f>
        <v>CONTABILIDAD ORIENTADA A LOS NEGOCIOS</v>
      </c>
      <c r="B14" s="25" t="s">
        <v>48</v>
      </c>
      <c r="C14" s="25" t="s">
        <v>29</v>
      </c>
      <c r="D14" s="25" t="s">
        <v>30</v>
      </c>
      <c r="E14" s="25">
        <v>25</v>
      </c>
      <c r="F14" s="25">
        <v>17</v>
      </c>
      <c r="G14" s="25"/>
      <c r="H14" s="26"/>
      <c r="I14" s="25">
        <v>8</v>
      </c>
      <c r="J14" s="26"/>
      <c r="K14" s="25">
        <v>0</v>
      </c>
      <c r="L14" s="26">
        <v>0</v>
      </c>
      <c r="M14" s="25">
        <v>67</v>
      </c>
      <c r="N14" s="27">
        <v>0.68</v>
      </c>
    </row>
    <row r="15" spans="1:14" s="28" customFormat="1" x14ac:dyDescent="0.2">
      <c r="A15" s="35" t="str">
        <f>'1'!A15</f>
        <v>GESTIÓN FINANCIERA DIGITAL</v>
      </c>
      <c r="B15" s="25" t="s">
        <v>47</v>
      </c>
      <c r="C15" s="25" t="s">
        <v>33</v>
      </c>
      <c r="D15" s="25" t="s">
        <v>30</v>
      </c>
      <c r="E15" s="25">
        <v>23</v>
      </c>
      <c r="F15" s="25">
        <v>22</v>
      </c>
      <c r="G15" s="25"/>
      <c r="H15" s="26"/>
      <c r="I15" s="25">
        <v>1</v>
      </c>
      <c r="J15" s="26"/>
      <c r="K15" s="25">
        <v>0</v>
      </c>
      <c r="L15" s="26">
        <v>0</v>
      </c>
      <c r="M15" s="25">
        <v>95</v>
      </c>
      <c r="N15" s="27">
        <v>0.96</v>
      </c>
    </row>
    <row r="16" spans="1:14" s="28" customFormat="1" x14ac:dyDescent="0.2">
      <c r="A16" s="35" t="str">
        <f>'1'!A16</f>
        <v>GESTION FINANCIERA DIGITAL</v>
      </c>
      <c r="B16" s="25" t="s">
        <v>47</v>
      </c>
      <c r="C16" s="25" t="s">
        <v>35</v>
      </c>
      <c r="D16" s="25" t="s">
        <v>30</v>
      </c>
      <c r="E16" s="25">
        <v>14</v>
      </c>
      <c r="F16" s="25">
        <v>13</v>
      </c>
      <c r="G16" s="25"/>
      <c r="H16" s="26"/>
      <c r="I16" s="25">
        <v>1</v>
      </c>
      <c r="J16" s="26"/>
      <c r="K16" s="25">
        <v>0</v>
      </c>
      <c r="L16" s="26">
        <v>0</v>
      </c>
      <c r="M16" s="25">
        <v>92</v>
      </c>
      <c r="N16" s="27">
        <v>0.93</v>
      </c>
    </row>
    <row r="17" spans="1:14" s="28" customFormat="1" ht="25.5" x14ac:dyDescent="0.2">
      <c r="A17" s="35" t="str">
        <f>'1'!A17</f>
        <v>PROGRAMACIÓN EN AMBIENTE CLIENTE-SERVIDOR</v>
      </c>
      <c r="B17" s="25" t="s">
        <v>48</v>
      </c>
      <c r="C17" s="25" t="s">
        <v>37</v>
      </c>
      <c r="D17" s="25" t="s">
        <v>38</v>
      </c>
      <c r="E17" s="25">
        <v>20</v>
      </c>
      <c r="F17" s="25">
        <v>20</v>
      </c>
      <c r="G17" s="25"/>
      <c r="H17" s="26"/>
      <c r="I17" s="25">
        <v>0</v>
      </c>
      <c r="J17" s="26"/>
      <c r="K17" s="25">
        <v>0</v>
      </c>
      <c r="L17" s="26">
        <v>0</v>
      </c>
      <c r="M17" s="25">
        <v>90</v>
      </c>
      <c r="N17" s="27">
        <v>0.65</v>
      </c>
    </row>
    <row r="18" spans="1:14" s="28" customFormat="1" ht="25.5" x14ac:dyDescent="0.2">
      <c r="A18" s="35" t="str">
        <f>'1'!A18</f>
        <v>EXPLORACIÓN Y VISUALIZACIÓN DE DATOS</v>
      </c>
      <c r="B18" s="25" t="s">
        <v>48</v>
      </c>
      <c r="C18" s="25" t="s">
        <v>40</v>
      </c>
      <c r="D18" s="25" t="s">
        <v>38</v>
      </c>
      <c r="E18" s="25">
        <v>8</v>
      </c>
      <c r="F18" s="25">
        <v>8</v>
      </c>
      <c r="G18" s="25"/>
      <c r="H18" s="26"/>
      <c r="I18" s="25">
        <v>0</v>
      </c>
      <c r="J18" s="26"/>
      <c r="K18" s="25">
        <v>0</v>
      </c>
      <c r="L18" s="26">
        <v>0</v>
      </c>
      <c r="M18" s="25">
        <v>100</v>
      </c>
      <c r="N18" s="27">
        <v>1</v>
      </c>
    </row>
    <row r="19" spans="1:14" s="28" customFormat="1" x14ac:dyDescent="0.2">
      <c r="A19" s="35"/>
      <c r="B19" s="25"/>
      <c r="C19" s="25"/>
      <c r="D19" s="25"/>
      <c r="E19" s="25"/>
      <c r="F19" s="25"/>
      <c r="G19" s="25"/>
      <c r="H19" s="26"/>
      <c r="I19" s="25">
        <f t="shared" ref="I19:I28" si="0">(E19-SUM(F19:G19))-K19</f>
        <v>0</v>
      </c>
      <c r="J19" s="26"/>
      <c r="K19" s="25"/>
      <c r="L19" s="26"/>
      <c r="M19" s="25"/>
      <c r="N19" s="27"/>
    </row>
    <row r="20" spans="1:14" s="28" customFormat="1" x14ac:dyDescent="0.2">
      <c r="A20" s="25"/>
      <c r="B20" s="25"/>
      <c r="C20" s="25"/>
      <c r="D20" s="25"/>
      <c r="E20" s="25"/>
      <c r="F20" s="25"/>
      <c r="G20" s="25"/>
      <c r="H20" s="26"/>
      <c r="I20" s="25">
        <f t="shared" si="0"/>
        <v>0</v>
      </c>
      <c r="J20" s="26"/>
      <c r="K20" s="25"/>
      <c r="L20" s="26"/>
      <c r="M20" s="25"/>
      <c r="N20" s="27"/>
    </row>
    <row r="21" spans="1:14" s="28" customFormat="1" x14ac:dyDescent="0.2">
      <c r="A21" s="25"/>
      <c r="B21" s="25"/>
      <c r="C21" s="25"/>
      <c r="D21" s="25"/>
      <c r="E21" s="25"/>
      <c r="F21" s="25"/>
      <c r="G21" s="25"/>
      <c r="H21" s="26"/>
      <c r="I21" s="25">
        <f t="shared" si="0"/>
        <v>0</v>
      </c>
      <c r="J21" s="26"/>
      <c r="K21" s="25"/>
      <c r="L21" s="26"/>
      <c r="M21" s="25"/>
      <c r="N21" s="27"/>
    </row>
    <row r="22" spans="1:14" s="28" customFormat="1" x14ac:dyDescent="0.2">
      <c r="A22" s="25"/>
      <c r="B22" s="25"/>
      <c r="C22" s="25"/>
      <c r="D22" s="25"/>
      <c r="E22" s="25"/>
      <c r="F22" s="25"/>
      <c r="G22" s="25"/>
      <c r="H22" s="26"/>
      <c r="I22" s="25">
        <f t="shared" si="0"/>
        <v>0</v>
      </c>
      <c r="J22" s="26"/>
      <c r="K22" s="25"/>
      <c r="L22" s="26"/>
      <c r="M22" s="25"/>
      <c r="N22" s="27"/>
    </row>
    <row r="23" spans="1:14" s="28" customFormat="1" x14ac:dyDescent="0.2">
      <c r="A23" s="25"/>
      <c r="B23" s="25"/>
      <c r="C23" s="25"/>
      <c r="D23" s="25"/>
      <c r="E23" s="25"/>
      <c r="F23" s="25"/>
      <c r="G23" s="25"/>
      <c r="H23" s="26"/>
      <c r="I23" s="25">
        <f t="shared" si="0"/>
        <v>0</v>
      </c>
      <c r="J23" s="26"/>
      <c r="K23" s="25"/>
      <c r="L23" s="26"/>
      <c r="M23" s="25"/>
      <c r="N23" s="27"/>
    </row>
    <row r="24" spans="1:14" s="28" customFormat="1" x14ac:dyDescent="0.2">
      <c r="A24" s="25"/>
      <c r="B24" s="25"/>
      <c r="C24" s="25"/>
      <c r="D24" s="25"/>
      <c r="E24" s="25"/>
      <c r="F24" s="25"/>
      <c r="G24" s="25"/>
      <c r="H24" s="26"/>
      <c r="I24" s="25">
        <f t="shared" si="0"/>
        <v>0</v>
      </c>
      <c r="J24" s="26"/>
      <c r="K24" s="25"/>
      <c r="L24" s="26"/>
      <c r="M24" s="25"/>
      <c r="N24" s="27"/>
    </row>
    <row r="25" spans="1:14" s="28" customFormat="1" x14ac:dyDescent="0.2">
      <c r="A25" s="25"/>
      <c r="B25" s="25"/>
      <c r="C25" s="25"/>
      <c r="D25" s="25"/>
      <c r="E25" s="25"/>
      <c r="F25" s="25"/>
      <c r="G25" s="25"/>
      <c r="H25" s="26"/>
      <c r="I25" s="25">
        <f t="shared" si="0"/>
        <v>0</v>
      </c>
      <c r="J25" s="26"/>
      <c r="K25" s="25"/>
      <c r="L25" s="26"/>
      <c r="M25" s="25"/>
      <c r="N25" s="27"/>
    </row>
    <row r="26" spans="1:14" s="28" customFormat="1" x14ac:dyDescent="0.2">
      <c r="A26" s="25"/>
      <c r="B26" s="25"/>
      <c r="C26" s="25"/>
      <c r="D26" s="25"/>
      <c r="E26" s="25"/>
      <c r="F26" s="25"/>
      <c r="G26" s="25"/>
      <c r="H26" s="26"/>
      <c r="I26" s="25">
        <f t="shared" si="0"/>
        <v>0</v>
      </c>
      <c r="J26" s="26"/>
      <c r="K26" s="25"/>
      <c r="L26" s="26"/>
      <c r="M26" s="25"/>
      <c r="N26" s="27"/>
    </row>
    <row r="27" spans="1:14" s="28" customFormat="1" ht="16.5" customHeight="1" x14ac:dyDescent="0.2">
      <c r="A27" s="25"/>
      <c r="B27" s="25"/>
      <c r="C27" s="25"/>
      <c r="D27" s="25"/>
      <c r="E27" s="25"/>
      <c r="F27" s="25"/>
      <c r="G27" s="25"/>
      <c r="H27" s="26"/>
      <c r="I27" s="25">
        <f t="shared" si="0"/>
        <v>0</v>
      </c>
      <c r="J27" s="26"/>
      <c r="K27" s="25"/>
      <c r="L27" s="26"/>
      <c r="M27" s="25"/>
      <c r="N27" s="27"/>
    </row>
    <row r="28" spans="1:14" x14ac:dyDescent="0.2">
      <c r="A28" s="29" t="s">
        <v>41</v>
      </c>
      <c r="B28" s="30" t="s">
        <v>42</v>
      </c>
      <c r="C28" s="30" t="s">
        <v>42</v>
      </c>
      <c r="D28" s="30" t="s">
        <v>42</v>
      </c>
      <c r="E28" s="30">
        <f>SUM(E14:E27)</f>
        <v>90</v>
      </c>
      <c r="F28" s="30">
        <f>SUM(F14:F27)</f>
        <v>80</v>
      </c>
      <c r="G28" s="30">
        <f>SUM(G14:G27)</f>
        <v>0</v>
      </c>
      <c r="H28" s="31">
        <f>SUM(F28:G28)/E28</f>
        <v>0.88888888888888884</v>
      </c>
      <c r="I28" s="30">
        <f t="shared" si="0"/>
        <v>10</v>
      </c>
      <c r="J28" s="31">
        <f>I28/E28</f>
        <v>0.1111111111111111</v>
      </c>
      <c r="K28" s="30">
        <f>SUM(K14:K27)</f>
        <v>0</v>
      </c>
      <c r="L28" s="31">
        <f>K28/E28</f>
        <v>0</v>
      </c>
      <c r="M28" s="30">
        <f>AVERAGE(M14:M27)</f>
        <v>88.8</v>
      </c>
      <c r="N28" s="32">
        <f>AVERAGE(N14:N27)</f>
        <v>0.84400000000000008</v>
      </c>
    </row>
    <row r="30" spans="1:14" ht="120" customHeight="1" x14ac:dyDescent="0.2">
      <c r="A30" s="4" t="s">
        <v>43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2" spans="1:14" x14ac:dyDescent="0.2">
      <c r="A32" s="33"/>
    </row>
    <row r="33" spans="1:10" ht="12.75" customHeight="1" x14ac:dyDescent="0.2">
      <c r="B33" s="3" t="s">
        <v>44</v>
      </c>
      <c r="C33" s="3"/>
      <c r="D33" s="3"/>
      <c r="G33" s="13" t="s">
        <v>45</v>
      </c>
      <c r="H33" s="13"/>
      <c r="I33" s="13"/>
      <c r="J33" s="13"/>
    </row>
    <row r="34" spans="1:10" ht="62.25" customHeight="1" x14ac:dyDescent="0.2">
      <c r="B34" s="2"/>
      <c r="C34" s="2"/>
      <c r="D34" s="2"/>
      <c r="G34" s="10"/>
      <c r="H34" s="10"/>
      <c r="I34" s="10"/>
      <c r="J34" s="10"/>
    </row>
    <row r="35" spans="1:10" hidden="1" x14ac:dyDescent="0.2">
      <c r="A35" s="1" t="e">
        <f>#REF!</f>
        <v>#REF!</v>
      </c>
      <c r="B35" s="1"/>
      <c r="C35" s="22"/>
      <c r="E35" s="1"/>
      <c r="F35" s="1"/>
      <c r="G35" s="1"/>
      <c r="H35" s="1"/>
    </row>
    <row r="36" spans="1:10" hidden="1" x14ac:dyDescent="0.2"/>
    <row r="37" spans="1:10" ht="45" customHeight="1" x14ac:dyDescent="0.2">
      <c r="B37" s="36" t="str">
        <f>B10</f>
        <v>LORENZO DE JESÚS ORGANISTA OLIVEROS</v>
      </c>
      <c r="C37" s="36"/>
      <c r="D37" s="36"/>
      <c r="E37" s="34"/>
      <c r="F37" s="34"/>
      <c r="G37" s="36" t="s">
        <v>46</v>
      </c>
      <c r="H37" s="36"/>
      <c r="I37" s="36"/>
      <c r="J37" s="36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9" zoomScale="130" zoomScaleNormal="130" workbookViewId="0">
      <selection activeCell="D18" sqref="D18"/>
    </sheetView>
  </sheetViews>
  <sheetFormatPr baseColWidth="10" defaultColWidth="11.42578125" defaultRowHeight="12.75" x14ac:dyDescent="0.2"/>
  <cols>
    <col min="1" max="1" width="38.5703125" style="15" customWidth="1"/>
    <col min="2" max="2" width="4.7109375" style="15" customWidth="1"/>
    <col min="3" max="3" width="5.5703125" style="15" customWidth="1"/>
    <col min="4" max="4" width="21.85546875" style="15" customWidth="1"/>
    <col min="5" max="5" width="9.42578125" style="15" customWidth="1"/>
    <col min="6" max="12" width="7.5703125" style="15" customWidth="1"/>
    <col min="13" max="16384" width="11.42578125" style="15"/>
  </cols>
  <sheetData>
    <row r="1" spans="1:14" ht="62.25" customHeight="1" x14ac:dyDescent="0.2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2">
      <c r="A2" s="16"/>
      <c r="B2" s="16"/>
      <c r="C2" s="16"/>
      <c r="E2" s="16"/>
      <c r="F2" s="16"/>
      <c r="G2" s="16"/>
      <c r="H2" s="16"/>
      <c r="I2" s="16"/>
      <c r="J2" s="16"/>
      <c r="K2" s="16"/>
    </row>
    <row r="3" spans="1:14" x14ac:dyDescent="0.2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4" x14ac:dyDescent="0.2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2">
      <c r="A6" s="12" t="s">
        <v>3</v>
      </c>
      <c r="B6" s="12"/>
      <c r="C6" s="12"/>
      <c r="D6" s="12"/>
      <c r="E6" s="11" t="s">
        <v>49</v>
      </c>
      <c r="F6" s="11"/>
      <c r="G6" s="11"/>
      <c r="H6" s="11"/>
      <c r="I6" s="17"/>
      <c r="J6" s="17"/>
      <c r="K6" s="17"/>
      <c r="L6" s="17"/>
      <c r="M6" s="17"/>
      <c r="N6" s="17"/>
    </row>
    <row r="7" spans="1:14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4" x14ac:dyDescent="0.2">
      <c r="A8" s="18" t="s">
        <v>5</v>
      </c>
      <c r="B8" s="10">
        <v>4</v>
      </c>
      <c r="C8" s="10"/>
      <c r="D8" s="20" t="s">
        <v>7</v>
      </c>
      <c r="E8" s="19">
        <f>'1'!E8</f>
        <v>5</v>
      </c>
      <c r="G8" s="18" t="s">
        <v>8</v>
      </c>
      <c r="H8" s="19">
        <f>'1'!H8</f>
        <v>4</v>
      </c>
      <c r="I8" s="9" t="s">
        <v>9</v>
      </c>
      <c r="J8" s="9"/>
      <c r="K8" s="9"/>
      <c r="L8" s="10" t="str">
        <f>'1'!L8</f>
        <v>FEB – JUN 2025</v>
      </c>
      <c r="M8" s="10"/>
      <c r="N8" s="10"/>
    </row>
    <row r="10" spans="1:14" x14ac:dyDescent="0.2">
      <c r="A10" s="18" t="s">
        <v>11</v>
      </c>
      <c r="B10" s="10" t="str">
        <f>'1'!B10</f>
        <v>LORENZO DE JESÚS ORGANISTA OLIVEROS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4" x14ac:dyDescent="0.2">
      <c r="B11" s="22"/>
      <c r="C11" s="22"/>
      <c r="E11" s="22"/>
      <c r="F11" s="22"/>
      <c r="G11" s="22"/>
      <c r="H11" s="22"/>
      <c r="I11" s="22"/>
      <c r="J11" s="22"/>
      <c r="K11" s="22"/>
    </row>
    <row r="12" spans="1:14" ht="12.75" customHeight="1" x14ac:dyDescent="0.2">
      <c r="A12" s="8" t="s">
        <v>13</v>
      </c>
      <c r="B12" s="7" t="s">
        <v>14</v>
      </c>
      <c r="C12" s="7" t="s">
        <v>15</v>
      </c>
      <c r="D12" s="6" t="s">
        <v>16</v>
      </c>
      <c r="E12" s="6" t="s">
        <v>17</v>
      </c>
      <c r="F12" s="6" t="s">
        <v>18</v>
      </c>
      <c r="G12" s="6"/>
      <c r="H12" s="6" t="s">
        <v>19</v>
      </c>
      <c r="I12" s="6" t="s">
        <v>20</v>
      </c>
      <c r="J12" s="6" t="s">
        <v>21</v>
      </c>
      <c r="K12" s="6" t="s">
        <v>22</v>
      </c>
      <c r="L12" s="6" t="s">
        <v>23</v>
      </c>
      <c r="M12" s="6" t="s">
        <v>24</v>
      </c>
      <c r="N12" s="5" t="s">
        <v>25</v>
      </c>
    </row>
    <row r="13" spans="1:14" x14ac:dyDescent="0.2">
      <c r="A13" s="8"/>
      <c r="B13" s="7"/>
      <c r="C13" s="7"/>
      <c r="D13" s="6"/>
      <c r="E13" s="6"/>
      <c r="F13" s="23" t="s">
        <v>26</v>
      </c>
      <c r="G13" s="23" t="s">
        <v>27</v>
      </c>
      <c r="H13" s="6"/>
      <c r="I13" s="6"/>
      <c r="J13" s="6"/>
      <c r="K13" s="6"/>
      <c r="L13" s="6"/>
      <c r="M13" s="6"/>
      <c r="N13" s="5"/>
    </row>
    <row r="14" spans="1:14" s="28" customFormat="1" ht="25.5" x14ac:dyDescent="0.2">
      <c r="A14" s="35" t="str">
        <f>'1'!A14</f>
        <v>CONTABILIDAD ORIENTADA A LOS NEGOCIOS</v>
      </c>
      <c r="B14" s="25" t="s">
        <v>51</v>
      </c>
      <c r="C14" s="25" t="s">
        <v>29</v>
      </c>
      <c r="D14" s="25" t="s">
        <v>30</v>
      </c>
      <c r="E14" s="25">
        <v>25</v>
      </c>
      <c r="F14" s="25">
        <v>25</v>
      </c>
      <c r="G14" s="25"/>
      <c r="H14" s="26">
        <v>1</v>
      </c>
      <c r="I14" s="25">
        <v>0</v>
      </c>
      <c r="J14" s="26"/>
      <c r="K14" s="25"/>
      <c r="L14" s="26"/>
      <c r="M14" s="25">
        <v>89</v>
      </c>
      <c r="N14" s="27">
        <v>0.64</v>
      </c>
    </row>
    <row r="15" spans="1:14" s="28" customFormat="1" ht="25.5" x14ac:dyDescent="0.2">
      <c r="A15" s="35" t="s">
        <v>28</v>
      </c>
      <c r="B15" s="25" t="s">
        <v>52</v>
      </c>
      <c r="C15" s="25" t="s">
        <v>29</v>
      </c>
      <c r="D15" s="25" t="s">
        <v>30</v>
      </c>
      <c r="E15" s="25">
        <v>25</v>
      </c>
      <c r="F15" s="25">
        <v>25</v>
      </c>
      <c r="G15" s="25"/>
      <c r="H15" s="26">
        <v>1</v>
      </c>
      <c r="I15" s="25">
        <v>0</v>
      </c>
      <c r="J15" s="26"/>
      <c r="K15" s="25"/>
      <c r="L15" s="26"/>
      <c r="M15" s="25">
        <v>89</v>
      </c>
      <c r="N15" s="27">
        <v>0.64</v>
      </c>
    </row>
    <row r="16" spans="1:14" s="28" customFormat="1" x14ac:dyDescent="0.2">
      <c r="A16" s="35" t="str">
        <f>'1'!A16</f>
        <v>GESTION FINANCIERA DIGITAL</v>
      </c>
      <c r="B16" s="25" t="s">
        <v>48</v>
      </c>
      <c r="C16" s="25" t="s">
        <v>33</v>
      </c>
      <c r="D16" s="25" t="s">
        <v>30</v>
      </c>
      <c r="E16" s="25">
        <v>23</v>
      </c>
      <c r="F16" s="25">
        <v>23</v>
      </c>
      <c r="G16" s="25"/>
      <c r="H16" s="26">
        <v>1</v>
      </c>
      <c r="I16" s="25">
        <v>0</v>
      </c>
      <c r="J16" s="26"/>
      <c r="K16" s="25"/>
      <c r="L16" s="26"/>
      <c r="M16" s="25">
        <v>97</v>
      </c>
      <c r="N16" s="27">
        <v>0.78</v>
      </c>
    </row>
    <row r="17" spans="1:14" s="28" customFormat="1" x14ac:dyDescent="0.2">
      <c r="A17" s="35" t="s">
        <v>34</v>
      </c>
      <c r="B17" s="25" t="s">
        <v>51</v>
      </c>
      <c r="C17" s="25" t="s">
        <v>33</v>
      </c>
      <c r="D17" s="25" t="s">
        <v>30</v>
      </c>
      <c r="E17" s="25">
        <v>23</v>
      </c>
      <c r="F17" s="25">
        <v>23</v>
      </c>
      <c r="G17" s="25"/>
      <c r="H17" s="26">
        <v>1</v>
      </c>
      <c r="I17" s="25">
        <v>0</v>
      </c>
      <c r="J17" s="26"/>
      <c r="K17" s="25"/>
      <c r="L17" s="26"/>
      <c r="M17" s="25">
        <v>97</v>
      </c>
      <c r="N17" s="27">
        <v>0.78</v>
      </c>
    </row>
    <row r="18" spans="1:14" s="28" customFormat="1" x14ac:dyDescent="0.2">
      <c r="A18" s="35" t="s">
        <v>34</v>
      </c>
      <c r="B18" s="25" t="s">
        <v>48</v>
      </c>
      <c r="C18" s="25" t="s">
        <v>35</v>
      </c>
      <c r="D18" s="25" t="s">
        <v>30</v>
      </c>
      <c r="E18" s="25">
        <v>14</v>
      </c>
      <c r="F18" s="25">
        <v>14</v>
      </c>
      <c r="G18" s="25"/>
      <c r="H18" s="26">
        <v>1</v>
      </c>
      <c r="I18" s="25">
        <v>0</v>
      </c>
      <c r="J18" s="26"/>
      <c r="K18" s="25"/>
      <c r="L18" s="26"/>
      <c r="M18" s="25">
        <v>97</v>
      </c>
      <c r="N18" s="27">
        <v>0.79</v>
      </c>
    </row>
    <row r="19" spans="1:14" s="28" customFormat="1" x14ac:dyDescent="0.2">
      <c r="A19" s="35" t="s">
        <v>34</v>
      </c>
      <c r="B19" s="25" t="s">
        <v>51</v>
      </c>
      <c r="C19" s="25" t="s">
        <v>35</v>
      </c>
      <c r="D19" s="25" t="s">
        <v>30</v>
      </c>
      <c r="E19" s="25">
        <v>14</v>
      </c>
      <c r="F19" s="25">
        <v>14</v>
      </c>
      <c r="G19" s="25"/>
      <c r="H19" s="26">
        <v>1</v>
      </c>
      <c r="I19" s="25">
        <f t="shared" ref="I19:I28" si="0">(E19-SUM(F19:G19))-K19</f>
        <v>0</v>
      </c>
      <c r="J19" s="26"/>
      <c r="K19" s="25"/>
      <c r="L19" s="26"/>
      <c r="M19" s="25">
        <v>97</v>
      </c>
      <c r="N19" s="27">
        <v>0.79</v>
      </c>
    </row>
    <row r="20" spans="1:14" s="28" customFormat="1" ht="25.5" x14ac:dyDescent="0.2">
      <c r="A20" s="35" t="s">
        <v>36</v>
      </c>
      <c r="B20" s="25" t="s">
        <v>51</v>
      </c>
      <c r="C20" s="25" t="s">
        <v>37</v>
      </c>
      <c r="D20" s="25" t="s">
        <v>38</v>
      </c>
      <c r="E20" s="25">
        <v>19</v>
      </c>
      <c r="F20" s="25">
        <v>19</v>
      </c>
      <c r="G20" s="25"/>
      <c r="H20" s="26">
        <v>1</v>
      </c>
      <c r="I20" s="25">
        <f t="shared" si="0"/>
        <v>0</v>
      </c>
      <c r="J20" s="26"/>
      <c r="K20" s="25"/>
      <c r="L20" s="26"/>
      <c r="M20" s="25">
        <v>85</v>
      </c>
      <c r="N20" s="27">
        <v>0.47</v>
      </c>
    </row>
    <row r="21" spans="1:14" s="28" customFormat="1" ht="25.5" x14ac:dyDescent="0.2">
      <c r="A21" s="35" t="s">
        <v>36</v>
      </c>
      <c r="B21" s="25" t="s">
        <v>52</v>
      </c>
      <c r="C21" s="25" t="s">
        <v>37</v>
      </c>
      <c r="D21" s="25" t="s">
        <v>38</v>
      </c>
      <c r="E21" s="25">
        <v>19</v>
      </c>
      <c r="F21" s="25">
        <v>19</v>
      </c>
      <c r="G21" s="25"/>
      <c r="H21" s="26">
        <v>1</v>
      </c>
      <c r="I21" s="25">
        <f t="shared" si="0"/>
        <v>0</v>
      </c>
      <c r="J21" s="26"/>
      <c r="K21" s="25"/>
      <c r="L21" s="26"/>
      <c r="M21" s="25">
        <v>85</v>
      </c>
      <c r="N21" s="27">
        <v>0.47</v>
      </c>
    </row>
    <row r="22" spans="1:14" s="28" customFormat="1" ht="25.5" x14ac:dyDescent="0.2">
      <c r="A22" s="35" t="s">
        <v>39</v>
      </c>
      <c r="B22" s="25" t="s">
        <v>51</v>
      </c>
      <c r="C22" s="25" t="s">
        <v>40</v>
      </c>
      <c r="D22" s="25" t="s">
        <v>38</v>
      </c>
      <c r="E22" s="25">
        <v>8</v>
      </c>
      <c r="F22" s="25">
        <v>8</v>
      </c>
      <c r="G22" s="25"/>
      <c r="H22" s="26">
        <v>1</v>
      </c>
      <c r="I22" s="25">
        <f t="shared" si="0"/>
        <v>0</v>
      </c>
      <c r="J22" s="26"/>
      <c r="K22" s="25"/>
      <c r="L22" s="26"/>
      <c r="M22" s="25">
        <v>99</v>
      </c>
      <c r="N22" s="27">
        <v>0.38</v>
      </c>
    </row>
    <row r="23" spans="1:14" s="28" customFormat="1" ht="25.5" x14ac:dyDescent="0.2">
      <c r="A23" s="35" t="s">
        <v>39</v>
      </c>
      <c r="B23" s="25" t="s">
        <v>52</v>
      </c>
      <c r="C23" s="25" t="s">
        <v>40</v>
      </c>
      <c r="D23" s="25" t="s">
        <v>38</v>
      </c>
      <c r="E23" s="25">
        <v>8</v>
      </c>
      <c r="F23" s="25">
        <v>8</v>
      </c>
      <c r="G23" s="25"/>
      <c r="H23" s="26">
        <v>1</v>
      </c>
      <c r="I23" s="25">
        <f t="shared" si="0"/>
        <v>0</v>
      </c>
      <c r="J23" s="26"/>
      <c r="K23" s="25"/>
      <c r="L23" s="26"/>
      <c r="M23" s="25">
        <v>99</v>
      </c>
      <c r="N23" s="27">
        <v>0.38</v>
      </c>
    </row>
    <row r="24" spans="1:14" s="28" customFormat="1" x14ac:dyDescent="0.2">
      <c r="A24" s="25"/>
      <c r="B24" s="25"/>
      <c r="C24" s="25"/>
      <c r="D24" s="25"/>
      <c r="E24" s="25"/>
      <c r="F24" s="25"/>
      <c r="G24" s="25"/>
      <c r="H24" s="26"/>
      <c r="I24" s="25"/>
      <c r="J24" s="26"/>
      <c r="K24" s="25"/>
      <c r="L24" s="26"/>
      <c r="M24" s="25"/>
      <c r="N24" s="27"/>
    </row>
    <row r="25" spans="1:14" s="28" customFormat="1" x14ac:dyDescent="0.2">
      <c r="A25" s="25"/>
      <c r="B25" s="25"/>
      <c r="C25" s="25"/>
      <c r="D25" s="25"/>
      <c r="E25" s="25"/>
      <c r="F25" s="25"/>
      <c r="G25" s="25"/>
      <c r="H25" s="26"/>
      <c r="I25" s="25"/>
      <c r="J25" s="26"/>
      <c r="K25" s="25"/>
      <c r="L25" s="26"/>
      <c r="M25" s="25"/>
      <c r="N25" s="27"/>
    </row>
    <row r="26" spans="1:14" s="28" customFormat="1" x14ac:dyDescent="0.2">
      <c r="A26" s="25"/>
      <c r="B26" s="25"/>
      <c r="C26" s="25"/>
      <c r="D26" s="25"/>
      <c r="E26" s="25"/>
      <c r="F26" s="25"/>
      <c r="G26" s="25"/>
      <c r="H26" s="26"/>
      <c r="I26" s="25"/>
      <c r="J26" s="26"/>
      <c r="K26" s="25"/>
      <c r="L26" s="26"/>
      <c r="M26" s="25"/>
      <c r="N26" s="27"/>
    </row>
    <row r="27" spans="1:14" s="28" customFormat="1" ht="16.5" customHeight="1" x14ac:dyDescent="0.2">
      <c r="A27" s="25"/>
      <c r="B27" s="25"/>
      <c r="C27" s="25"/>
      <c r="D27" s="25"/>
      <c r="E27" s="25"/>
      <c r="F27" s="25"/>
      <c r="G27" s="25"/>
      <c r="H27" s="26"/>
      <c r="I27" s="25"/>
      <c r="J27" s="26"/>
      <c r="K27" s="25"/>
      <c r="L27" s="26"/>
      <c r="M27" s="25"/>
      <c r="N27" s="27"/>
    </row>
    <row r="28" spans="1:14" x14ac:dyDescent="0.2">
      <c r="A28" s="29" t="s">
        <v>41</v>
      </c>
      <c r="B28" s="30" t="s">
        <v>42</v>
      </c>
      <c r="C28" s="30" t="s">
        <v>42</v>
      </c>
      <c r="D28" s="30" t="s">
        <v>42</v>
      </c>
      <c r="E28" s="30">
        <f>SUM(E14:E27)</f>
        <v>178</v>
      </c>
      <c r="F28" s="30">
        <f>SUM(F14:F27)</f>
        <v>178</v>
      </c>
      <c r="G28" s="30">
        <f>SUM(G14:G27)</f>
        <v>0</v>
      </c>
      <c r="H28" s="31">
        <f>SUM(F28:G28)/E28</f>
        <v>1</v>
      </c>
      <c r="I28" s="30">
        <f t="shared" si="0"/>
        <v>0</v>
      </c>
      <c r="J28" s="31">
        <f>I28/E28</f>
        <v>0</v>
      </c>
      <c r="K28" s="30">
        <f>SUM(K14:K27)</f>
        <v>0</v>
      </c>
      <c r="L28" s="31">
        <f>K28/E28</f>
        <v>0</v>
      </c>
      <c r="M28" s="30">
        <f>AVERAGE(M14:M27)</f>
        <v>93.4</v>
      </c>
      <c r="N28" s="32">
        <f>AVERAGE(N14:N27)</f>
        <v>0.61199999999999988</v>
      </c>
    </row>
    <row r="30" spans="1:14" ht="120" customHeight="1" x14ac:dyDescent="0.2">
      <c r="A30" s="4" t="s">
        <v>43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2" spans="1:14" x14ac:dyDescent="0.2">
      <c r="A32" s="33"/>
    </row>
    <row r="33" spans="1:10" ht="12.75" customHeight="1" x14ac:dyDescent="0.2">
      <c r="B33" s="3" t="s">
        <v>44</v>
      </c>
      <c r="C33" s="3"/>
      <c r="D33" s="3"/>
      <c r="G33" s="13" t="s">
        <v>45</v>
      </c>
      <c r="H33" s="13"/>
      <c r="I33" s="13"/>
      <c r="J33" s="13"/>
    </row>
    <row r="34" spans="1:10" ht="62.25" customHeight="1" x14ac:dyDescent="0.2">
      <c r="B34" s="2"/>
      <c r="C34" s="2"/>
      <c r="D34" s="2"/>
      <c r="G34" s="10"/>
      <c r="H34" s="10"/>
      <c r="I34" s="10"/>
      <c r="J34" s="10"/>
    </row>
    <row r="35" spans="1:10" hidden="1" x14ac:dyDescent="0.2">
      <c r="A35" s="1" t="e">
        <f>#REF!</f>
        <v>#REF!</v>
      </c>
      <c r="B35" s="1"/>
      <c r="C35" s="22"/>
      <c r="E35" s="1"/>
      <c r="F35" s="1"/>
      <c r="G35" s="1"/>
      <c r="H35" s="1"/>
    </row>
    <row r="36" spans="1:10" hidden="1" x14ac:dyDescent="0.2"/>
    <row r="37" spans="1:10" ht="45" customHeight="1" x14ac:dyDescent="0.2">
      <c r="B37" s="36" t="str">
        <f>B10</f>
        <v>LORENZO DE JESÚS ORGANISTA OLIVEROS</v>
      </c>
      <c r="C37" s="36"/>
      <c r="D37" s="36"/>
      <c r="E37" s="34"/>
      <c r="F37" s="34"/>
      <c r="G37" s="36" t="s">
        <v>46</v>
      </c>
      <c r="H37" s="36"/>
      <c r="I37" s="36"/>
      <c r="J37" s="36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30" zoomScaleNormal="130" workbookViewId="0">
      <selection activeCell="K18" sqref="K18"/>
    </sheetView>
  </sheetViews>
  <sheetFormatPr baseColWidth="10" defaultColWidth="11.42578125" defaultRowHeight="12.75" x14ac:dyDescent="0.2"/>
  <cols>
    <col min="1" max="1" width="38.5703125" style="15" customWidth="1"/>
    <col min="2" max="2" width="4.7109375" style="15" customWidth="1"/>
    <col min="3" max="3" width="5.5703125" style="15" customWidth="1"/>
    <col min="4" max="4" width="21.85546875" style="15" customWidth="1"/>
    <col min="5" max="5" width="9.42578125" style="15" customWidth="1"/>
    <col min="6" max="12" width="7.5703125" style="15" customWidth="1"/>
    <col min="13" max="16384" width="11.42578125" style="15"/>
  </cols>
  <sheetData>
    <row r="1" spans="1:14" ht="62.25" customHeight="1" x14ac:dyDescent="0.2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2">
      <c r="A2" s="16"/>
      <c r="B2" s="16"/>
      <c r="C2" s="16"/>
      <c r="E2" s="16"/>
      <c r="F2" s="16"/>
      <c r="G2" s="16"/>
      <c r="H2" s="16"/>
      <c r="I2" s="16"/>
      <c r="J2" s="16"/>
      <c r="K2" s="16"/>
    </row>
    <row r="3" spans="1:14" x14ac:dyDescent="0.2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4" x14ac:dyDescent="0.2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2">
      <c r="A6" s="12" t="s">
        <v>3</v>
      </c>
      <c r="B6" s="12"/>
      <c r="C6" s="12"/>
      <c r="D6" s="12"/>
      <c r="E6" s="11" t="s">
        <v>4</v>
      </c>
      <c r="F6" s="11"/>
      <c r="G6" s="11"/>
      <c r="H6" s="11"/>
      <c r="I6" s="17"/>
      <c r="J6" s="17"/>
      <c r="K6" s="17"/>
      <c r="L6" s="17"/>
      <c r="M6" s="17"/>
      <c r="N6" s="17"/>
    </row>
    <row r="7" spans="1:14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4" x14ac:dyDescent="0.2">
      <c r="A8" s="18" t="s">
        <v>5</v>
      </c>
      <c r="B8" s="10" t="s">
        <v>50</v>
      </c>
      <c r="C8" s="10"/>
      <c r="D8" s="20" t="s">
        <v>7</v>
      </c>
      <c r="E8" s="19">
        <f>'1'!E8</f>
        <v>5</v>
      </c>
      <c r="G8" s="18" t="s">
        <v>8</v>
      </c>
      <c r="H8" s="19">
        <f>'1'!H8</f>
        <v>4</v>
      </c>
      <c r="I8" s="9" t="s">
        <v>9</v>
      </c>
      <c r="J8" s="9"/>
      <c r="K8" s="9"/>
      <c r="L8" s="10" t="str">
        <f>'1'!L8</f>
        <v>FEB – JUN 2025</v>
      </c>
      <c r="M8" s="10"/>
      <c r="N8" s="10"/>
    </row>
    <row r="10" spans="1:14" x14ac:dyDescent="0.2">
      <c r="A10" s="18" t="s">
        <v>11</v>
      </c>
      <c r="B10" s="10" t="str">
        <f>'1'!B10</f>
        <v>LORENZO DE JESÚS ORGANISTA OLIVEROS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4" x14ac:dyDescent="0.2">
      <c r="B11" s="22"/>
      <c r="C11" s="22"/>
      <c r="E11" s="22"/>
      <c r="F11" s="22"/>
      <c r="G11" s="22"/>
      <c r="H11" s="22"/>
      <c r="I11" s="22"/>
      <c r="J11" s="22"/>
      <c r="K11" s="22"/>
    </row>
    <row r="12" spans="1:14" ht="12.75" customHeight="1" x14ac:dyDescent="0.2">
      <c r="A12" s="8" t="s">
        <v>13</v>
      </c>
      <c r="B12" s="7" t="s">
        <v>14</v>
      </c>
      <c r="C12" s="7" t="s">
        <v>15</v>
      </c>
      <c r="D12" s="6" t="s">
        <v>16</v>
      </c>
      <c r="E12" s="6" t="s">
        <v>17</v>
      </c>
      <c r="F12" s="6" t="s">
        <v>18</v>
      </c>
      <c r="G12" s="6"/>
      <c r="H12" s="6" t="s">
        <v>19</v>
      </c>
      <c r="I12" s="6" t="s">
        <v>20</v>
      </c>
      <c r="J12" s="6" t="s">
        <v>21</v>
      </c>
      <c r="K12" s="6" t="s">
        <v>22</v>
      </c>
      <c r="L12" s="6" t="s">
        <v>23</v>
      </c>
      <c r="M12" s="6" t="s">
        <v>24</v>
      </c>
      <c r="N12" s="5" t="s">
        <v>25</v>
      </c>
    </row>
    <row r="13" spans="1:14" x14ac:dyDescent="0.2">
      <c r="A13" s="8"/>
      <c r="B13" s="7"/>
      <c r="C13" s="7"/>
      <c r="D13" s="6"/>
      <c r="E13" s="6"/>
      <c r="F13" s="23" t="s">
        <v>26</v>
      </c>
      <c r="G13" s="23" t="s">
        <v>27</v>
      </c>
      <c r="H13" s="6"/>
      <c r="I13" s="6"/>
      <c r="J13" s="6"/>
      <c r="K13" s="6"/>
      <c r="L13" s="6"/>
      <c r="M13" s="6"/>
      <c r="N13" s="5"/>
    </row>
    <row r="14" spans="1:14" s="28" customFormat="1" ht="25.5" x14ac:dyDescent="0.2">
      <c r="A14" s="35" t="str">
        <f>'1'!A14</f>
        <v>CONTABILIDAD ORIENTADA A LOS NEGOCIOS</v>
      </c>
      <c r="B14" s="25"/>
      <c r="C14" s="25" t="s">
        <v>29</v>
      </c>
      <c r="D14" s="25" t="s">
        <v>30</v>
      </c>
      <c r="E14" s="25">
        <v>25</v>
      </c>
      <c r="F14" s="25"/>
      <c r="G14" s="25"/>
      <c r="H14" s="26"/>
      <c r="I14" s="25"/>
      <c r="J14" s="26"/>
      <c r="K14" s="25"/>
      <c r="L14" s="26"/>
      <c r="M14" s="25"/>
      <c r="N14" s="27"/>
    </row>
    <row r="15" spans="1:14" s="28" customFormat="1" x14ac:dyDescent="0.2">
      <c r="A15" s="35" t="str">
        <f>'1'!A15</f>
        <v>GESTIÓN FINANCIERA DIGITAL</v>
      </c>
      <c r="B15" s="25"/>
      <c r="C15" s="25" t="s">
        <v>33</v>
      </c>
      <c r="D15" s="25" t="s">
        <v>30</v>
      </c>
      <c r="E15" s="25">
        <v>23</v>
      </c>
      <c r="F15" s="25"/>
      <c r="G15" s="25"/>
      <c r="H15" s="26"/>
      <c r="I15" s="25"/>
      <c r="J15" s="26"/>
      <c r="K15" s="25"/>
      <c r="L15" s="26"/>
      <c r="M15" s="25"/>
      <c r="N15" s="27"/>
    </row>
    <row r="16" spans="1:14" s="28" customFormat="1" x14ac:dyDescent="0.2">
      <c r="A16" s="35" t="str">
        <f>'1'!A16</f>
        <v>GESTION FINANCIERA DIGITAL</v>
      </c>
      <c r="B16" s="25"/>
      <c r="C16" s="25" t="s">
        <v>35</v>
      </c>
      <c r="D16" s="25" t="s">
        <v>30</v>
      </c>
      <c r="E16" s="25">
        <v>14</v>
      </c>
      <c r="F16" s="25"/>
      <c r="G16" s="25"/>
      <c r="H16" s="26"/>
      <c r="I16" s="25"/>
      <c r="J16" s="26"/>
      <c r="K16" s="25"/>
      <c r="L16" s="26"/>
      <c r="M16" s="25"/>
      <c r="N16" s="27"/>
    </row>
    <row r="17" spans="1:14" s="28" customFormat="1" ht="25.5" x14ac:dyDescent="0.2">
      <c r="A17" s="35" t="str">
        <f>'1'!A17</f>
        <v>PROGRAMACIÓN EN AMBIENTE CLIENTE-SERVIDOR</v>
      </c>
      <c r="B17" s="25"/>
      <c r="C17" s="25" t="s">
        <v>37</v>
      </c>
      <c r="D17" s="25" t="s">
        <v>38</v>
      </c>
      <c r="E17" s="25">
        <v>20</v>
      </c>
      <c r="F17" s="25"/>
      <c r="G17" s="25"/>
      <c r="H17" s="26"/>
      <c r="I17" s="25"/>
      <c r="J17" s="26"/>
      <c r="K17" s="25"/>
      <c r="L17" s="26"/>
      <c r="M17" s="25"/>
      <c r="N17" s="27"/>
    </row>
    <row r="18" spans="1:14" s="28" customFormat="1" ht="25.5" x14ac:dyDescent="0.2">
      <c r="A18" s="35" t="str">
        <f>'1'!A18</f>
        <v>EXPLORACIÓN Y VISUALIZACIÓN DE DATOS</v>
      </c>
      <c r="B18" s="25"/>
      <c r="C18" s="25" t="s">
        <v>40</v>
      </c>
      <c r="D18" s="25" t="s">
        <v>38</v>
      </c>
      <c r="E18" s="25">
        <v>8</v>
      </c>
      <c r="F18" s="25"/>
      <c r="G18" s="25"/>
      <c r="H18" s="26"/>
      <c r="I18" s="25"/>
      <c r="J18" s="26"/>
      <c r="K18" s="25"/>
      <c r="L18" s="26"/>
      <c r="M18" s="25"/>
      <c r="N18" s="27"/>
    </row>
    <row r="19" spans="1:14" s="28" customFormat="1" x14ac:dyDescent="0.2">
      <c r="A19" s="25">
        <f>'1'!A19</f>
        <v>0</v>
      </c>
      <c r="B19" s="25"/>
      <c r="C19" s="25">
        <f>'1'!C19</f>
        <v>0</v>
      </c>
      <c r="D19" s="25">
        <f>'1'!D19</f>
        <v>0</v>
      </c>
      <c r="E19" s="25">
        <f>'1'!E19</f>
        <v>0</v>
      </c>
      <c r="F19" s="25"/>
      <c r="G19" s="25"/>
      <c r="H19" s="26"/>
      <c r="I19" s="25">
        <f t="shared" ref="I19:I28" si="0">(E19-SUM(F19:G19))-K19</f>
        <v>0</v>
      </c>
      <c r="J19" s="26"/>
      <c r="K19" s="25"/>
      <c r="L19" s="26"/>
      <c r="M19" s="25"/>
      <c r="N19" s="27"/>
    </row>
    <row r="20" spans="1:14" s="28" customFormat="1" x14ac:dyDescent="0.2">
      <c r="A20" s="25">
        <f>'1'!A20</f>
        <v>0</v>
      </c>
      <c r="B20" s="25"/>
      <c r="C20" s="25">
        <f>'1'!C20</f>
        <v>0</v>
      </c>
      <c r="D20" s="25">
        <f>'1'!D20</f>
        <v>0</v>
      </c>
      <c r="E20" s="25">
        <f>'1'!E20</f>
        <v>0</v>
      </c>
      <c r="F20" s="25"/>
      <c r="G20" s="25"/>
      <c r="H20" s="26"/>
      <c r="I20" s="25">
        <f t="shared" si="0"/>
        <v>0</v>
      </c>
      <c r="J20" s="26"/>
      <c r="K20" s="25"/>
      <c r="L20" s="26"/>
      <c r="M20" s="25"/>
      <c r="N20" s="27"/>
    </row>
    <row r="21" spans="1:14" s="28" customFormat="1" x14ac:dyDescent="0.2">
      <c r="A21" s="25">
        <f>'1'!A21</f>
        <v>0</v>
      </c>
      <c r="B21" s="25"/>
      <c r="C21" s="25">
        <f>'1'!C21</f>
        <v>0</v>
      </c>
      <c r="D21" s="25">
        <f>'1'!D21</f>
        <v>0</v>
      </c>
      <c r="E21" s="25">
        <f>'1'!E21</f>
        <v>0</v>
      </c>
      <c r="F21" s="25"/>
      <c r="G21" s="25"/>
      <c r="H21" s="26"/>
      <c r="I21" s="25">
        <f t="shared" si="0"/>
        <v>0</v>
      </c>
      <c r="J21" s="26"/>
      <c r="K21" s="25"/>
      <c r="L21" s="26"/>
      <c r="M21" s="25"/>
      <c r="N21" s="27"/>
    </row>
    <row r="22" spans="1:14" s="28" customFormat="1" x14ac:dyDescent="0.2">
      <c r="A22" s="25">
        <f>'1'!A22</f>
        <v>0</v>
      </c>
      <c r="B22" s="25"/>
      <c r="C22" s="25">
        <f>'1'!C22</f>
        <v>0</v>
      </c>
      <c r="D22" s="25">
        <f>'1'!D22</f>
        <v>0</v>
      </c>
      <c r="E22" s="25">
        <f>'1'!E22</f>
        <v>0</v>
      </c>
      <c r="F22" s="25"/>
      <c r="G22" s="25"/>
      <c r="H22" s="26"/>
      <c r="I22" s="25">
        <f t="shared" si="0"/>
        <v>0</v>
      </c>
      <c r="J22" s="26"/>
      <c r="K22" s="25"/>
      <c r="L22" s="26"/>
      <c r="M22" s="25"/>
      <c r="N22" s="27"/>
    </row>
    <row r="23" spans="1:14" s="28" customFormat="1" x14ac:dyDescent="0.2">
      <c r="A23" s="25">
        <f>'1'!A23</f>
        <v>0</v>
      </c>
      <c r="B23" s="25"/>
      <c r="C23" s="25">
        <f>'1'!C23</f>
        <v>0</v>
      </c>
      <c r="D23" s="25">
        <f>'1'!D23</f>
        <v>0</v>
      </c>
      <c r="E23" s="25">
        <f>'1'!E23</f>
        <v>0</v>
      </c>
      <c r="F23" s="25"/>
      <c r="G23" s="25"/>
      <c r="H23" s="26"/>
      <c r="I23" s="25">
        <f t="shared" si="0"/>
        <v>0</v>
      </c>
      <c r="J23" s="26"/>
      <c r="K23" s="25"/>
      <c r="L23" s="26"/>
      <c r="M23" s="25"/>
      <c r="N23" s="27"/>
    </row>
    <row r="24" spans="1:14" s="28" customFormat="1" x14ac:dyDescent="0.2">
      <c r="A24" s="25">
        <f>'1'!A24</f>
        <v>0</v>
      </c>
      <c r="B24" s="25"/>
      <c r="C24" s="25">
        <f>'1'!C24</f>
        <v>0</v>
      </c>
      <c r="D24" s="25">
        <f>'1'!D24</f>
        <v>0</v>
      </c>
      <c r="E24" s="25">
        <f>'1'!E24</f>
        <v>0</v>
      </c>
      <c r="F24" s="25"/>
      <c r="G24" s="25"/>
      <c r="H24" s="26"/>
      <c r="I24" s="25">
        <f t="shared" si="0"/>
        <v>0</v>
      </c>
      <c r="J24" s="26"/>
      <c r="K24" s="25"/>
      <c r="L24" s="26"/>
      <c r="M24" s="25"/>
      <c r="N24" s="27"/>
    </row>
    <row r="25" spans="1:14" s="28" customFormat="1" x14ac:dyDescent="0.2">
      <c r="A25" s="25">
        <f>'1'!A25</f>
        <v>0</v>
      </c>
      <c r="B25" s="25"/>
      <c r="C25" s="25">
        <f>'1'!C25</f>
        <v>0</v>
      </c>
      <c r="D25" s="25">
        <f>'1'!D25</f>
        <v>0</v>
      </c>
      <c r="E25" s="25">
        <f>'1'!E25</f>
        <v>0</v>
      </c>
      <c r="F25" s="25"/>
      <c r="G25" s="25"/>
      <c r="H25" s="26"/>
      <c r="I25" s="25">
        <f t="shared" si="0"/>
        <v>0</v>
      </c>
      <c r="J25" s="26"/>
      <c r="K25" s="25"/>
      <c r="L25" s="26"/>
      <c r="M25" s="25"/>
      <c r="N25" s="27"/>
    </row>
    <row r="26" spans="1:14" s="28" customFormat="1" x14ac:dyDescent="0.2">
      <c r="A26" s="25">
        <f>'1'!A26</f>
        <v>0</v>
      </c>
      <c r="B26" s="25"/>
      <c r="C26" s="25">
        <f>'1'!C26</f>
        <v>0</v>
      </c>
      <c r="D26" s="25">
        <f>'1'!D26</f>
        <v>0</v>
      </c>
      <c r="E26" s="25">
        <f>'1'!E26</f>
        <v>0</v>
      </c>
      <c r="F26" s="25"/>
      <c r="G26" s="25"/>
      <c r="H26" s="26"/>
      <c r="I26" s="25">
        <f t="shared" si="0"/>
        <v>0</v>
      </c>
      <c r="J26" s="26"/>
      <c r="K26" s="25"/>
      <c r="L26" s="26"/>
      <c r="M26" s="25"/>
      <c r="N26" s="27"/>
    </row>
    <row r="27" spans="1:14" s="28" customFormat="1" ht="16.5" customHeight="1" x14ac:dyDescent="0.2">
      <c r="A27" s="25">
        <f>'1'!A27</f>
        <v>0</v>
      </c>
      <c r="B27" s="25"/>
      <c r="C27" s="25">
        <f>'1'!C27</f>
        <v>0</v>
      </c>
      <c r="D27" s="25">
        <f>'1'!D27</f>
        <v>0</v>
      </c>
      <c r="E27" s="25">
        <f>'1'!E27</f>
        <v>0</v>
      </c>
      <c r="F27" s="25"/>
      <c r="G27" s="25"/>
      <c r="H27" s="26"/>
      <c r="I27" s="25">
        <f t="shared" si="0"/>
        <v>0</v>
      </c>
      <c r="J27" s="26"/>
      <c r="K27" s="25"/>
      <c r="L27" s="26"/>
      <c r="M27" s="25"/>
      <c r="N27" s="27"/>
    </row>
    <row r="28" spans="1:14" x14ac:dyDescent="0.2">
      <c r="A28" s="29" t="s">
        <v>41</v>
      </c>
      <c r="B28" s="30" t="s">
        <v>42</v>
      </c>
      <c r="C28" s="30" t="s">
        <v>42</v>
      </c>
      <c r="D28" s="30" t="s">
        <v>42</v>
      </c>
      <c r="E28" s="30">
        <f>SUM(E14:E27)</f>
        <v>90</v>
      </c>
      <c r="F28" s="30">
        <f>SUM(F14:F27)</f>
        <v>0</v>
      </c>
      <c r="G28" s="30">
        <f>SUM(G14:G27)</f>
        <v>0</v>
      </c>
      <c r="H28" s="31">
        <f>SUM(F28:G28)/E28</f>
        <v>0</v>
      </c>
      <c r="I28" s="30">
        <f t="shared" si="0"/>
        <v>90</v>
      </c>
      <c r="J28" s="31">
        <f>I28/E28</f>
        <v>1</v>
      </c>
      <c r="K28" s="30">
        <f>SUM(K14:K27)</f>
        <v>0</v>
      </c>
      <c r="L28" s="31">
        <f>K28/E28</f>
        <v>0</v>
      </c>
      <c r="M28" s="30" t="e">
        <f>AVERAGE(M14:M27)</f>
        <v>#DIV/0!</v>
      </c>
      <c r="N28" s="32" t="e">
        <f>AVERAGE(N14:N27)</f>
        <v>#DIV/0!</v>
      </c>
    </row>
    <row r="30" spans="1:14" ht="120" customHeight="1" x14ac:dyDescent="0.2">
      <c r="A30" s="4" t="s">
        <v>43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2" spans="1:14" x14ac:dyDescent="0.2">
      <c r="A32" s="33"/>
    </row>
    <row r="33" spans="1:10" ht="12.75" customHeight="1" x14ac:dyDescent="0.2">
      <c r="B33" s="3" t="s">
        <v>44</v>
      </c>
      <c r="C33" s="3"/>
      <c r="D33" s="3"/>
      <c r="G33" s="13" t="s">
        <v>45</v>
      </c>
      <c r="H33" s="13"/>
      <c r="I33" s="13"/>
      <c r="J33" s="13"/>
    </row>
    <row r="34" spans="1:10" ht="62.25" customHeight="1" x14ac:dyDescent="0.2">
      <c r="B34" s="2"/>
      <c r="C34" s="2"/>
      <c r="D34" s="2"/>
      <c r="G34" s="10"/>
      <c r="H34" s="10"/>
      <c r="I34" s="10"/>
      <c r="J34" s="10"/>
    </row>
    <row r="35" spans="1:10" hidden="1" x14ac:dyDescent="0.2">
      <c r="A35" s="1" t="e">
        <f>#REF!</f>
        <v>#REF!</v>
      </c>
      <c r="B35" s="1"/>
      <c r="C35" s="22"/>
      <c r="E35" s="1"/>
      <c r="F35" s="1"/>
      <c r="G35" s="1"/>
      <c r="H35" s="1"/>
    </row>
    <row r="36" spans="1:10" hidden="1" x14ac:dyDescent="0.2"/>
    <row r="37" spans="1:10" ht="45" customHeight="1" x14ac:dyDescent="0.2">
      <c r="B37" s="36" t="str">
        <f>B10</f>
        <v>LORENZO DE JESÚS ORGANISTA OLIVEROS</v>
      </c>
      <c r="C37" s="36"/>
      <c r="D37" s="36"/>
      <c r="E37" s="34"/>
      <c r="F37" s="34"/>
      <c r="G37" s="36" t="s">
        <v>46</v>
      </c>
      <c r="H37" s="36"/>
      <c r="I37" s="36"/>
      <c r="J37" s="36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Marcos Cagal Ortiz</cp:lastModifiedBy>
  <cp:revision>24</cp:revision>
  <dcterms:created xsi:type="dcterms:W3CDTF">2021-11-22T14:45:25Z</dcterms:created>
  <dcterms:modified xsi:type="dcterms:W3CDTF">2025-06-04T22:03:54Z</dcterms:modified>
  <dc:language>es-MX</dc:language>
</cp:coreProperties>
</file>