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"/>
    </mc:Choice>
  </mc:AlternateContent>
  <xr:revisionPtr revIDLastSave="0" documentId="13_ncr:1_{3254935C-D7FC-48FB-B114-D7A115C693F9}" xr6:coauthVersionLast="47" xr6:coauthVersionMax="47" xr10:uidLastSave="{00000000-0000-0000-0000-000000000000}"/>
  <bookViews>
    <workbookView xWindow="-105" yWindow="0" windowWidth="14610" windowHeight="15585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5" l="1"/>
  <c r="A35" i="5"/>
  <c r="N28" i="5"/>
  <c r="M28" i="5"/>
  <c r="K28" i="5"/>
  <c r="G28" i="5"/>
  <c r="F28" i="5"/>
  <c r="E28" i="5"/>
  <c r="A18" i="5"/>
  <c r="A17" i="5"/>
  <c r="A16" i="5"/>
  <c r="A15" i="5"/>
  <c r="A14" i="5"/>
  <c r="B10" i="5"/>
  <c r="L8" i="5"/>
  <c r="H8" i="5"/>
  <c r="E8" i="5"/>
  <c r="B37" i="4"/>
  <c r="A35" i="4"/>
  <c r="N28" i="4"/>
  <c r="M28" i="4"/>
  <c r="K28" i="4"/>
  <c r="G28" i="4"/>
  <c r="F28" i="4"/>
  <c r="E28" i="4"/>
  <c r="I23" i="4"/>
  <c r="I22" i="4"/>
  <c r="I21" i="4"/>
  <c r="I20" i="4"/>
  <c r="I19" i="4"/>
  <c r="A16" i="4"/>
  <c r="A14" i="4"/>
  <c r="B10" i="4"/>
  <c r="L8" i="4"/>
  <c r="H8" i="4"/>
  <c r="E8" i="4"/>
  <c r="B37" i="3"/>
  <c r="A35" i="3"/>
  <c r="N28" i="3"/>
  <c r="M28" i="3"/>
  <c r="K28" i="3"/>
  <c r="L28" i="3" s="1"/>
  <c r="G28" i="3"/>
  <c r="F28" i="3"/>
  <c r="E28" i="3"/>
  <c r="H28" i="3" s="1"/>
  <c r="I27" i="3"/>
  <c r="I26" i="3"/>
  <c r="I25" i="3"/>
  <c r="I24" i="3"/>
  <c r="I23" i="3"/>
  <c r="I22" i="3"/>
  <c r="I21" i="3"/>
  <c r="I20" i="3"/>
  <c r="I19" i="3"/>
  <c r="A18" i="3"/>
  <c r="A17" i="3"/>
  <c r="A16" i="3"/>
  <c r="A15" i="3"/>
  <c r="A14" i="3"/>
  <c r="B10" i="3"/>
  <c r="L8" i="3"/>
  <c r="H8" i="3"/>
  <c r="E8" i="3"/>
  <c r="B37" i="2"/>
  <c r="A35" i="2"/>
  <c r="N28" i="2"/>
  <c r="M28" i="2"/>
  <c r="K28" i="2"/>
  <c r="L28" i="2" s="1"/>
  <c r="G28" i="2"/>
  <c r="F28" i="2"/>
  <c r="E28" i="2"/>
  <c r="I28" i="2" s="1"/>
  <c r="J28" i="2" s="1"/>
  <c r="I27" i="2"/>
  <c r="I26" i="2"/>
  <c r="I25" i="2"/>
  <c r="I24" i="2"/>
  <c r="I23" i="2"/>
  <c r="I22" i="2"/>
  <c r="I21" i="2"/>
  <c r="I20" i="2"/>
  <c r="I19" i="2"/>
  <c r="A18" i="2"/>
  <c r="A17" i="2"/>
  <c r="A16" i="2"/>
  <c r="A15" i="2"/>
  <c r="A14" i="2"/>
  <c r="B10" i="2"/>
  <c r="L8" i="2"/>
  <c r="H8" i="2"/>
  <c r="E8" i="2"/>
  <c r="B37" i="1"/>
  <c r="A35" i="1"/>
  <c r="N28" i="1"/>
  <c r="M28" i="1"/>
  <c r="K28" i="1"/>
  <c r="L28" i="1" s="1"/>
  <c r="G28" i="1"/>
  <c r="F28" i="1"/>
  <c r="E28" i="1"/>
  <c r="I28" i="1" s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4" l="1"/>
  <c r="J28" i="4" s="1"/>
  <c r="L28" i="4"/>
  <c r="L28" i="5"/>
  <c r="H28" i="5"/>
  <c r="I28" i="5"/>
  <c r="J28" i="5" s="1"/>
  <c r="H28" i="2"/>
  <c r="I28" i="3"/>
  <c r="J28" i="3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B8" authorId="0" shapeId="0" xr:uid="{00000000-0006-0000-00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1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2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3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4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<sst xmlns="http://schemas.openxmlformats.org/spreadsheetml/2006/main" count="272" uniqueCount="54">
  <si>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</si>
  <si>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</si>
  <si>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</si>
  <si>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</si>
  <si>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</si>
  <si>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</si>
  <si>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</si>
  <si>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</si>
  <si>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</si>
  <si>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</si>
  <si>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FEB – JUN 2025</t>
  </si>
  <si>
    <t>PROFESOR (A):</t>
  </si>
  <si>
    <t>LORENZO DE JESÚS ORGANISTA OLIVEROS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</si>
  <si>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</si>
  <si>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</si>
  <si>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</si>
  <si>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</si>
  <si>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</si>
  <si>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</si>
  <si>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</si>
  <si>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</si>
  <si>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</si>
  <si>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</si>
  <si>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</si>
  <si>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</si>
  <si>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</si>
  <si>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</si>
  <si>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</si>
  <si>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CONTABILIDAD ORIENTADA A LOS NEGOCIOS</t>
  </si>
  <si>
    <t>207A</t>
  </si>
  <si>
    <t>IGEM</t>
  </si>
  <si>
    <t>GESTIÓN FINANCIERA DIGITAL</t>
  </si>
  <si>
    <t>S/E</t>
  </si>
  <si>
    <t>807A</t>
  </si>
  <si>
    <t>GESTION FINANCIERA DIGITAL</t>
  </si>
  <si>
    <t>807B</t>
  </si>
  <si>
    <t>PROGRAMACIÓN EN AMBIENTE CLIENTE-SERVIDOR</t>
  </si>
  <si>
    <t>610A</t>
  </si>
  <si>
    <t>IINF</t>
  </si>
  <si>
    <t>EXPLORACIÓN Y VISUALIZACIÓN DE DATOS</t>
  </si>
  <si>
    <t>810A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</si>
  <si>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</si>
  <si>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</si>
  <si>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</si>
  <si>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</si>
  <si>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</si>
  <si>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</si>
  <si>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</si>
  <si>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</si>
  <si>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INFORMÄTICA</t>
  </si>
  <si>
    <t>Final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</si>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</sst>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629640</xdr:colOff>
      <xdr:row>0</xdr:row>
      <xdr:rowOff>751320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8640" y="5616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674280</xdr:colOff>
      <xdr:row>0</xdr:row>
      <xdr:rowOff>728640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03280" y="3348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674280</xdr:colOff>
      <xdr:row>0</xdr:row>
      <xdr:rowOff>762480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03280" y="67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663120</xdr:colOff>
      <xdr:row>0</xdr:row>
      <xdr:rowOff>740160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92120" y="4500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663120</xdr:colOff>
      <xdr:row>0</xdr:row>
      <xdr:rowOff>717480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92120" y="22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30" zoomScaleNormal="130" workbookViewId="0">
      <selection activeCell="E14" sqref="E14"/>
    </sheetView>
  </sheetViews>
  <sheetFormatPr baseColWidth="10" defaultColWidth="11.42578125" defaultRowHeight="12.75" x14ac:dyDescent="0.2"/>
  <cols>
    <col min="1" max="1" width="38.5703125" style="6" customWidth="1"/>
    <col min="2" max="2" width="4.7109375" style="6" customWidth="1"/>
    <col min="3" max="3" width="5.5703125" style="6" customWidth="1"/>
    <col min="4" max="4" width="21.85546875" style="6" customWidth="1"/>
    <col min="5" max="5" width="9.42578125" style="6" customWidth="1"/>
    <col min="6" max="12" width="7.5703125" style="6" customWidth="1"/>
    <col min="13" max="16384" width="11.42578125" style="6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7"/>
      <c r="J6" s="7"/>
      <c r="K6" s="7"/>
      <c r="L6" s="7"/>
      <c r="M6" s="7"/>
      <c r="N6" s="7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3" t="s">
        <v>5</v>
      </c>
      <c r="B8" s="29" t="s">
        <v>6</v>
      </c>
      <c r="C8" s="29"/>
      <c r="D8" s="8" t="s">
        <v>7</v>
      </c>
      <c r="E8" s="2">
        <v>5</v>
      </c>
      <c r="G8" s="3" t="s">
        <v>8</v>
      </c>
      <c r="H8" s="2">
        <v>4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">
      <c r="A10" s="3" t="s">
        <v>11</v>
      </c>
      <c r="B10" s="29" t="s">
        <v>12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2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4" t="s">
        <v>25</v>
      </c>
    </row>
    <row r="13" spans="1:14" x14ac:dyDescent="0.2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4"/>
    </row>
    <row r="14" spans="1:14" s="14" customFormat="1" ht="25.5" x14ac:dyDescent="0.2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25</v>
      </c>
      <c r="F14" s="11">
        <v>24</v>
      </c>
      <c r="G14" s="11"/>
      <c r="H14" s="12"/>
      <c r="I14" s="11">
        <f t="shared" ref="I14:I28" si="0">(E14-SUM(F14:G14))-K14</f>
        <v>1</v>
      </c>
      <c r="J14" s="12"/>
      <c r="K14" s="11">
        <v>0</v>
      </c>
      <c r="L14" s="12">
        <f>K14/E14</f>
        <v>0</v>
      </c>
      <c r="M14" s="11">
        <v>84</v>
      </c>
      <c r="N14" s="13">
        <v>0.76</v>
      </c>
    </row>
    <row r="15" spans="1:14" s="14" customFormat="1" x14ac:dyDescent="0.2">
      <c r="A15" s="10" t="s">
        <v>31</v>
      </c>
      <c r="B15" s="11" t="s">
        <v>32</v>
      </c>
      <c r="C15" s="11" t="s">
        <v>33</v>
      </c>
      <c r="D15" s="11" t="s">
        <v>30</v>
      </c>
      <c r="E15" s="11">
        <v>23</v>
      </c>
      <c r="F15" s="11">
        <v>0</v>
      </c>
      <c r="G15" s="11"/>
      <c r="H15" s="12"/>
      <c r="I15" s="11">
        <f t="shared" si="0"/>
        <v>23</v>
      </c>
      <c r="J15" s="12"/>
      <c r="K15" s="11">
        <v>0</v>
      </c>
      <c r="L15" s="12">
        <f>K15/E15</f>
        <v>0</v>
      </c>
      <c r="M15" s="11"/>
      <c r="N15" s="13"/>
    </row>
    <row r="16" spans="1:14" s="14" customFormat="1" x14ac:dyDescent="0.2">
      <c r="A16" s="10" t="s">
        <v>34</v>
      </c>
      <c r="B16" s="11" t="s">
        <v>32</v>
      </c>
      <c r="C16" s="11" t="s">
        <v>35</v>
      </c>
      <c r="D16" s="11" t="s">
        <v>30</v>
      </c>
      <c r="E16" s="11">
        <v>14</v>
      </c>
      <c r="F16" s="11">
        <v>0</v>
      </c>
      <c r="G16" s="11"/>
      <c r="H16" s="12"/>
      <c r="I16" s="11">
        <f t="shared" si="0"/>
        <v>14</v>
      </c>
      <c r="J16" s="12"/>
      <c r="K16" s="11">
        <v>0</v>
      </c>
      <c r="L16" s="12">
        <f>K16/E16</f>
        <v>0</v>
      </c>
      <c r="M16" s="11"/>
      <c r="N16" s="13"/>
    </row>
    <row r="17" spans="1:14" s="14" customFormat="1" ht="25.5" x14ac:dyDescent="0.2">
      <c r="A17" s="10" t="s">
        <v>36</v>
      </c>
      <c r="B17" s="11" t="s">
        <v>25</v>
      </c>
      <c r="C17" s="11" t="s">
        <v>37</v>
      </c>
      <c r="D17" s="11" t="s">
        <v>38</v>
      </c>
      <c r="E17" s="11">
        <v>20</v>
      </c>
      <c r="F17" s="11">
        <v>18</v>
      </c>
      <c r="G17" s="11"/>
      <c r="H17" s="12"/>
      <c r="I17" s="11">
        <f t="shared" si="0"/>
        <v>2</v>
      </c>
      <c r="J17" s="12"/>
      <c r="K17" s="11">
        <v>0</v>
      </c>
      <c r="L17" s="12">
        <f>K17/E17</f>
        <v>0</v>
      </c>
      <c r="M17" s="11">
        <v>73</v>
      </c>
      <c r="N17" s="13">
        <v>0.75</v>
      </c>
    </row>
    <row r="18" spans="1:14" s="14" customFormat="1" ht="25.5" x14ac:dyDescent="0.2">
      <c r="A18" s="10" t="s">
        <v>39</v>
      </c>
      <c r="B18" s="11" t="s">
        <v>25</v>
      </c>
      <c r="C18" s="11" t="s">
        <v>40</v>
      </c>
      <c r="D18" s="11" t="s">
        <v>38</v>
      </c>
      <c r="E18" s="11">
        <v>8</v>
      </c>
      <c r="F18" s="11">
        <v>8</v>
      </c>
      <c r="G18" s="11"/>
      <c r="H18" s="12"/>
      <c r="I18" s="11">
        <f t="shared" si="0"/>
        <v>0</v>
      </c>
      <c r="J18" s="12"/>
      <c r="K18" s="11">
        <v>0</v>
      </c>
      <c r="L18" s="12">
        <v>0</v>
      </c>
      <c r="M18" s="11">
        <v>97</v>
      </c>
      <c r="N18" s="13">
        <v>0.75</v>
      </c>
    </row>
    <row r="19" spans="1:14" s="14" customFormat="1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2">
      <c r="A28" s="15" t="s">
        <v>41</v>
      </c>
      <c r="B28" s="16" t="s">
        <v>42</v>
      </c>
      <c r="C28" s="16" t="s">
        <v>42</v>
      </c>
      <c r="D28" s="16" t="s">
        <v>42</v>
      </c>
      <c r="E28" s="16">
        <f>SUM(E14:E27)</f>
        <v>90</v>
      </c>
      <c r="F28" s="16">
        <f>SUM(F14:F27)</f>
        <v>50</v>
      </c>
      <c r="G28" s="16">
        <f>SUM(G14:G27)</f>
        <v>0</v>
      </c>
      <c r="H28" s="17"/>
      <c r="I28" s="16">
        <f t="shared" si="0"/>
        <v>40</v>
      </c>
      <c r="J28" s="17"/>
      <c r="K28" s="16">
        <f>SUM(K14:K27)</f>
        <v>0</v>
      </c>
      <c r="L28" s="17">
        <f>K28/E28</f>
        <v>0</v>
      </c>
      <c r="M28" s="16">
        <f>AVERAGE(M14:M27)</f>
        <v>84.666666666666671</v>
      </c>
      <c r="N28" s="18">
        <f>AVERAGE(N14:N27)</f>
        <v>0.7533333333333333</v>
      </c>
    </row>
    <row r="30" spans="1:14" ht="120" customHeight="1" x14ac:dyDescent="0.2">
      <c r="A30" s="25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9"/>
    </row>
    <row r="33" spans="1:10" ht="12.75" customHeight="1" x14ac:dyDescent="0.2">
      <c r="B33" s="26" t="s">
        <v>44</v>
      </c>
      <c r="C33" s="26"/>
      <c r="D33" s="26"/>
      <c r="G33" s="27" t="s">
        <v>45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f>#REF!</f>
        <v>#REF!</v>
      </c>
      <c r="B35" s="22"/>
      <c r="C35" s="1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JESÚS ORGANISTA OLIVEROS</v>
      </c>
      <c r="C37" s="23"/>
      <c r="D37" s="23"/>
      <c r="E37" s="20"/>
      <c r="F37" s="20"/>
      <c r="G37" s="23" t="s">
        <v>46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30" zoomScaleNormal="130" workbookViewId="0">
      <selection activeCell="J18" sqref="J18"/>
    </sheetView>
  </sheetViews>
  <sheetFormatPr baseColWidth="10" defaultColWidth="11.42578125" defaultRowHeight="12.75" x14ac:dyDescent="0.2"/>
  <cols>
    <col min="1" max="1" width="38.5703125" style="6" customWidth="1"/>
    <col min="2" max="2" width="4.7109375" style="6" customWidth="1"/>
    <col min="3" max="3" width="5.5703125" style="6" customWidth="1"/>
    <col min="4" max="4" width="21.85546875" style="6" customWidth="1"/>
    <col min="5" max="5" width="9.42578125" style="6" customWidth="1"/>
    <col min="6" max="12" width="7.5703125" style="6" customWidth="1"/>
    <col min="13" max="16384" width="11.42578125" style="6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7"/>
      <c r="J6" s="7"/>
      <c r="K6" s="7"/>
      <c r="L6" s="7"/>
      <c r="M6" s="7"/>
      <c r="N6" s="7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3" t="s">
        <v>5</v>
      </c>
      <c r="B8" s="29">
        <v>2</v>
      </c>
      <c r="C8" s="29"/>
      <c r="D8" s="8" t="s">
        <v>7</v>
      </c>
      <c r="E8" s="4">
        <f>'1'!E8</f>
        <v>5</v>
      </c>
      <c r="G8" s="3" t="s">
        <v>8</v>
      </c>
      <c r="H8" s="4">
        <f>'1'!H8</f>
        <v>4</v>
      </c>
      <c r="I8" s="30" t="s">
        <v>9</v>
      </c>
      <c r="J8" s="30"/>
      <c r="K8" s="30"/>
      <c r="L8" s="29" t="str">
        <f>'1'!L8</f>
        <v>FEB – JUN 2025</v>
      </c>
      <c r="M8" s="29"/>
      <c r="N8" s="29"/>
    </row>
    <row r="10" spans="1:14" x14ac:dyDescent="0.2">
      <c r="A10" s="3" t="s">
        <v>11</v>
      </c>
      <c r="B10" s="29" t="str">
        <f>'1'!B10</f>
        <v>LORENZO DE JESÚS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2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4" t="s">
        <v>25</v>
      </c>
    </row>
    <row r="13" spans="1:14" x14ac:dyDescent="0.2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4"/>
    </row>
    <row r="14" spans="1:14" s="14" customFormat="1" ht="24.2" customHeight="1" x14ac:dyDescent="0.2">
      <c r="A14" s="21" t="str">
        <f>'1'!A14</f>
        <v>CONTABILIDAD ORIENTADA A LOS NEGOCIOS</v>
      </c>
      <c r="B14" s="11" t="s">
        <v>47</v>
      </c>
      <c r="C14" s="11" t="s">
        <v>29</v>
      </c>
      <c r="D14" s="11" t="s">
        <v>30</v>
      </c>
      <c r="E14" s="11">
        <v>25</v>
      </c>
      <c r="F14" s="11">
        <v>20</v>
      </c>
      <c r="G14" s="11"/>
      <c r="H14" s="12"/>
      <c r="I14" s="11">
        <v>5</v>
      </c>
      <c r="J14" s="12"/>
      <c r="K14" s="11">
        <v>0</v>
      </c>
      <c r="L14" s="12">
        <v>0</v>
      </c>
      <c r="M14" s="11">
        <v>77</v>
      </c>
      <c r="N14" s="13">
        <v>0.76</v>
      </c>
    </row>
    <row r="15" spans="1:14" s="14" customFormat="1" ht="24.2" customHeight="1" x14ac:dyDescent="0.2">
      <c r="A15" s="21" t="str">
        <f>'1'!A15</f>
        <v>GESTIÓN FINANCIERA DIGITAL</v>
      </c>
      <c r="B15" s="11" t="s">
        <v>25</v>
      </c>
      <c r="C15" s="11" t="s">
        <v>33</v>
      </c>
      <c r="D15" s="11" t="s">
        <v>30</v>
      </c>
      <c r="E15" s="11">
        <v>23</v>
      </c>
      <c r="F15" s="11">
        <v>22</v>
      </c>
      <c r="G15" s="11"/>
      <c r="H15" s="12"/>
      <c r="I15" s="11">
        <v>1</v>
      </c>
      <c r="J15" s="12"/>
      <c r="K15" s="11">
        <v>0</v>
      </c>
      <c r="L15" s="12">
        <v>0</v>
      </c>
      <c r="M15" s="11">
        <v>93</v>
      </c>
      <c r="N15" s="13">
        <v>0.91</v>
      </c>
    </row>
    <row r="16" spans="1:14" s="14" customFormat="1" ht="14.45" customHeight="1" x14ac:dyDescent="0.2">
      <c r="A16" s="21" t="str">
        <f>'1'!A16</f>
        <v>GESTION FINANCIERA DIGITAL</v>
      </c>
      <c r="B16" s="11" t="s">
        <v>25</v>
      </c>
      <c r="C16" s="11" t="s">
        <v>35</v>
      </c>
      <c r="D16" s="11" t="s">
        <v>30</v>
      </c>
      <c r="E16" s="11">
        <v>14</v>
      </c>
      <c r="F16" s="11">
        <v>14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98</v>
      </c>
      <c r="N16" s="13">
        <v>0.86</v>
      </c>
    </row>
    <row r="17" spans="1:14" s="14" customFormat="1" ht="24.2" customHeight="1" x14ac:dyDescent="0.2">
      <c r="A17" s="21" t="str">
        <f>'1'!A17</f>
        <v>PROGRAMACIÓN EN AMBIENTE CLIENTE-SERVIDOR</v>
      </c>
      <c r="B17" s="11" t="s">
        <v>47</v>
      </c>
      <c r="C17" s="11" t="s">
        <v>37</v>
      </c>
      <c r="D17" s="11" t="s">
        <v>38</v>
      </c>
      <c r="E17" s="11">
        <v>20</v>
      </c>
      <c r="F17" s="11">
        <v>13</v>
      </c>
      <c r="G17" s="11"/>
      <c r="H17" s="12"/>
      <c r="I17" s="11">
        <v>7</v>
      </c>
      <c r="J17" s="12"/>
      <c r="K17" s="11">
        <v>0</v>
      </c>
      <c r="L17" s="12">
        <v>0</v>
      </c>
      <c r="M17" s="11">
        <v>61</v>
      </c>
      <c r="N17" s="13">
        <v>0.65</v>
      </c>
    </row>
    <row r="18" spans="1:14" s="14" customFormat="1" ht="25.5" x14ac:dyDescent="0.2">
      <c r="A18" s="21" t="str">
        <f>'1'!A18</f>
        <v>EXPLORACIÓN Y VISUALIZACIÓN DE DATOS</v>
      </c>
      <c r="B18" s="11" t="s">
        <v>47</v>
      </c>
      <c r="C18" s="11" t="s">
        <v>40</v>
      </c>
      <c r="D18" s="11" t="s">
        <v>38</v>
      </c>
      <c r="E18" s="11">
        <v>8</v>
      </c>
      <c r="F18" s="11">
        <v>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99</v>
      </c>
      <c r="N18" s="13">
        <v>0.63</v>
      </c>
    </row>
    <row r="19" spans="1:14" s="14" customForma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ref="I19:I28" si="0">(E19-SUM(F19:G19))-K19</f>
        <v>0</v>
      </c>
      <c r="J19" s="12"/>
      <c r="K19" s="11"/>
      <c r="L19" s="12"/>
      <c r="M19" s="11"/>
      <c r="N19" s="13"/>
    </row>
    <row r="20" spans="1:14" s="14" customForma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2">
      <c r="A28" s="15" t="s">
        <v>41</v>
      </c>
      <c r="B28" s="16" t="s">
        <v>42</v>
      </c>
      <c r="C28" s="16" t="s">
        <v>42</v>
      </c>
      <c r="D28" s="16" t="s">
        <v>42</v>
      </c>
      <c r="E28" s="16">
        <f>SUM(E14:E27)</f>
        <v>90</v>
      </c>
      <c r="F28" s="16">
        <f>SUM(F14:F27)</f>
        <v>77</v>
      </c>
      <c r="G28" s="16">
        <f>SUM(G14:G27)</f>
        <v>0</v>
      </c>
      <c r="H28" s="17">
        <f>SUM(F28:G28)/E28</f>
        <v>0.85555555555555551</v>
      </c>
      <c r="I28" s="16">
        <f t="shared" si="0"/>
        <v>13</v>
      </c>
      <c r="J28" s="17">
        <f>I28/E28</f>
        <v>0.14444444444444443</v>
      </c>
      <c r="K28" s="16">
        <f>SUM(K14:K27)</f>
        <v>0</v>
      </c>
      <c r="L28" s="17">
        <f>K28/E28</f>
        <v>0</v>
      </c>
      <c r="M28" s="16">
        <f>AVERAGE(M14:M27)</f>
        <v>85.6</v>
      </c>
      <c r="N28" s="18">
        <f>AVERAGE(N14:N27)</f>
        <v>0.7619999999999999</v>
      </c>
    </row>
    <row r="30" spans="1:14" ht="120" customHeight="1" x14ac:dyDescent="0.2">
      <c r="A30" s="25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9"/>
    </row>
    <row r="33" spans="1:10" ht="12.75" customHeight="1" x14ac:dyDescent="0.2">
      <c r="B33" s="26" t="s">
        <v>44</v>
      </c>
      <c r="C33" s="26"/>
      <c r="D33" s="26"/>
      <c r="G33" s="27" t="s">
        <v>45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f>#REF!</f>
        <v>#REF!</v>
      </c>
      <c r="B35" s="22"/>
      <c r="C35" s="1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JESÚS ORGANISTA OLIVEROS</v>
      </c>
      <c r="C37" s="23"/>
      <c r="D37" s="23"/>
      <c r="E37" s="20"/>
      <c r="F37" s="20"/>
      <c r="G37" s="23" t="s">
        <v>46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130" zoomScaleNormal="130" workbookViewId="0">
      <selection activeCell="A18" sqref="A18"/>
    </sheetView>
  </sheetViews>
  <sheetFormatPr baseColWidth="10" defaultColWidth="11.42578125" defaultRowHeight="12.75" x14ac:dyDescent="0.2"/>
  <cols>
    <col min="1" max="1" width="38.5703125" style="6" customWidth="1"/>
    <col min="2" max="2" width="4.7109375" style="6" customWidth="1"/>
    <col min="3" max="3" width="5.5703125" style="6" customWidth="1"/>
    <col min="4" max="4" width="21.85546875" style="6" customWidth="1"/>
    <col min="5" max="5" width="9.42578125" style="6" customWidth="1"/>
    <col min="6" max="12" width="7.5703125" style="6" customWidth="1"/>
    <col min="13" max="16384" width="11.42578125" style="6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7"/>
      <c r="J6" s="7"/>
      <c r="K6" s="7"/>
      <c r="L6" s="7"/>
      <c r="M6" s="7"/>
      <c r="N6" s="7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3" t="s">
        <v>5</v>
      </c>
      <c r="B8" s="29">
        <v>3</v>
      </c>
      <c r="C8" s="29"/>
      <c r="D8" s="8" t="s">
        <v>7</v>
      </c>
      <c r="E8" s="4">
        <f>'1'!E8</f>
        <v>5</v>
      </c>
      <c r="G8" s="3" t="s">
        <v>8</v>
      </c>
      <c r="H8" s="4">
        <f>'1'!H8</f>
        <v>4</v>
      </c>
      <c r="I8" s="30" t="s">
        <v>9</v>
      </c>
      <c r="J8" s="30"/>
      <c r="K8" s="30"/>
      <c r="L8" s="29" t="str">
        <f>'1'!L8</f>
        <v>FEB – JUN 2025</v>
      </c>
      <c r="M8" s="29"/>
      <c r="N8" s="29"/>
    </row>
    <row r="10" spans="1:14" x14ac:dyDescent="0.2">
      <c r="A10" s="3" t="s">
        <v>11</v>
      </c>
      <c r="B10" s="29" t="str">
        <f>'1'!B10</f>
        <v>LORENZO DE JESÚS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2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4" t="s">
        <v>25</v>
      </c>
    </row>
    <row r="13" spans="1:14" x14ac:dyDescent="0.2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4"/>
    </row>
    <row r="14" spans="1:14" s="14" customFormat="1" ht="29.1" customHeight="1" x14ac:dyDescent="0.2">
      <c r="A14" s="21" t="str">
        <f>'1'!A14</f>
        <v>CONTABILIDAD ORIENTADA A LOS NEGOCIOS</v>
      </c>
      <c r="B14" s="11" t="s">
        <v>48</v>
      </c>
      <c r="C14" s="11" t="s">
        <v>29</v>
      </c>
      <c r="D14" s="11" t="s">
        <v>30</v>
      </c>
      <c r="E14" s="11">
        <v>25</v>
      </c>
      <c r="F14" s="11">
        <v>17</v>
      </c>
      <c r="G14" s="11"/>
      <c r="H14" s="12"/>
      <c r="I14" s="11">
        <v>8</v>
      </c>
      <c r="J14" s="12"/>
      <c r="K14" s="11">
        <v>0</v>
      </c>
      <c r="L14" s="12">
        <v>0</v>
      </c>
      <c r="M14" s="11">
        <v>67</v>
      </c>
      <c r="N14" s="13">
        <v>0.68</v>
      </c>
    </row>
    <row r="15" spans="1:14" s="14" customFormat="1" x14ac:dyDescent="0.2">
      <c r="A15" s="21" t="str">
        <f>'1'!A15</f>
        <v>GESTIÓN FINANCIERA DIGITAL</v>
      </c>
      <c r="B15" s="11" t="s">
        <v>47</v>
      </c>
      <c r="C15" s="11" t="s">
        <v>33</v>
      </c>
      <c r="D15" s="11" t="s">
        <v>30</v>
      </c>
      <c r="E15" s="11">
        <v>23</v>
      </c>
      <c r="F15" s="11">
        <v>22</v>
      </c>
      <c r="G15" s="11"/>
      <c r="H15" s="12"/>
      <c r="I15" s="11">
        <v>1</v>
      </c>
      <c r="J15" s="12"/>
      <c r="K15" s="11">
        <v>0</v>
      </c>
      <c r="L15" s="12">
        <v>0</v>
      </c>
      <c r="M15" s="11">
        <v>95</v>
      </c>
      <c r="N15" s="13">
        <v>0.96</v>
      </c>
    </row>
    <row r="16" spans="1:14" s="14" customFormat="1" x14ac:dyDescent="0.2">
      <c r="A16" s="21" t="str">
        <f>'1'!A16</f>
        <v>GESTION FINANCIERA DIGITAL</v>
      </c>
      <c r="B16" s="11" t="s">
        <v>47</v>
      </c>
      <c r="C16" s="11" t="s">
        <v>35</v>
      </c>
      <c r="D16" s="11" t="s">
        <v>30</v>
      </c>
      <c r="E16" s="11">
        <v>14</v>
      </c>
      <c r="F16" s="11">
        <v>13</v>
      </c>
      <c r="G16" s="11"/>
      <c r="H16" s="12"/>
      <c r="I16" s="11">
        <v>1</v>
      </c>
      <c r="J16" s="12"/>
      <c r="K16" s="11">
        <v>0</v>
      </c>
      <c r="L16" s="12">
        <v>0</v>
      </c>
      <c r="M16" s="11">
        <v>92</v>
      </c>
      <c r="N16" s="13">
        <v>0.93</v>
      </c>
    </row>
    <row r="17" spans="1:14" s="14" customFormat="1" ht="25.5" x14ac:dyDescent="0.2">
      <c r="A17" s="21" t="str">
        <f>'1'!A17</f>
        <v>PROGRAMACIÓN EN AMBIENTE CLIENTE-SERVIDOR</v>
      </c>
      <c r="B17" s="11" t="s">
        <v>48</v>
      </c>
      <c r="C17" s="11" t="s">
        <v>37</v>
      </c>
      <c r="D17" s="11" t="s">
        <v>38</v>
      </c>
      <c r="E17" s="11">
        <v>20</v>
      </c>
      <c r="F17" s="11">
        <v>20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90</v>
      </c>
      <c r="N17" s="13">
        <v>0.65</v>
      </c>
    </row>
    <row r="18" spans="1:14" s="14" customFormat="1" ht="25.5" x14ac:dyDescent="0.2">
      <c r="A18" s="21" t="str">
        <f>'1'!A18</f>
        <v>EXPLORACIÓN Y VISUALIZACIÓN DE DATOS</v>
      </c>
      <c r="B18" s="11" t="s">
        <v>48</v>
      </c>
      <c r="C18" s="11" t="s">
        <v>40</v>
      </c>
      <c r="D18" s="11" t="s">
        <v>38</v>
      </c>
      <c r="E18" s="11">
        <v>8</v>
      </c>
      <c r="F18" s="11">
        <v>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x14ac:dyDescent="0.2">
      <c r="A19" s="21"/>
      <c r="B19" s="11"/>
      <c r="C19" s="11"/>
      <c r="D19" s="11"/>
      <c r="E19" s="11"/>
      <c r="F19" s="11"/>
      <c r="G19" s="11"/>
      <c r="H19" s="12"/>
      <c r="I19" s="11">
        <f t="shared" ref="I19:I28" si="0">(E19-SUM(F19:G19))-K19</f>
        <v>0</v>
      </c>
      <c r="J19" s="12"/>
      <c r="K19" s="11"/>
      <c r="L19" s="12"/>
      <c r="M19" s="11"/>
      <c r="N19" s="13"/>
    </row>
    <row r="20" spans="1:14" s="14" customForma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2">
      <c r="A28" s="15" t="s">
        <v>41</v>
      </c>
      <c r="B28" s="16" t="s">
        <v>42</v>
      </c>
      <c r="C28" s="16" t="s">
        <v>42</v>
      </c>
      <c r="D28" s="16" t="s">
        <v>42</v>
      </c>
      <c r="E28" s="16">
        <f>SUM(E14:E27)</f>
        <v>90</v>
      </c>
      <c r="F28" s="16">
        <f>SUM(F14:F27)</f>
        <v>80</v>
      </c>
      <c r="G28" s="16">
        <f>SUM(G14:G27)</f>
        <v>0</v>
      </c>
      <c r="H28" s="17">
        <f>SUM(F28:G28)/E28</f>
        <v>0.88888888888888884</v>
      </c>
      <c r="I28" s="16">
        <f t="shared" si="0"/>
        <v>10</v>
      </c>
      <c r="J28" s="17">
        <f>I28/E28</f>
        <v>0.1111111111111111</v>
      </c>
      <c r="K28" s="16">
        <f>SUM(K14:K27)</f>
        <v>0</v>
      </c>
      <c r="L28" s="17">
        <f>K28/E28</f>
        <v>0</v>
      </c>
      <c r="M28" s="16">
        <f>AVERAGE(M14:M27)</f>
        <v>88.8</v>
      </c>
      <c r="N28" s="18">
        <f>AVERAGE(N14:N27)</f>
        <v>0.84400000000000008</v>
      </c>
    </row>
    <row r="30" spans="1:14" ht="120" customHeight="1" x14ac:dyDescent="0.2">
      <c r="A30" s="25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9"/>
    </row>
    <row r="33" spans="1:10" ht="12.75" customHeight="1" x14ac:dyDescent="0.2">
      <c r="B33" s="26" t="s">
        <v>44</v>
      </c>
      <c r="C33" s="26"/>
      <c r="D33" s="26"/>
      <c r="G33" s="27" t="s">
        <v>45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f>#REF!</f>
        <v>#REF!</v>
      </c>
      <c r="B35" s="22"/>
      <c r="C35" s="1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JESÚS ORGANISTA OLIVEROS</v>
      </c>
      <c r="C37" s="23"/>
      <c r="D37" s="23"/>
      <c r="E37" s="20"/>
      <c r="F37" s="20"/>
      <c r="G37" s="23" t="s">
        <v>46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0" zoomScaleNormal="130" workbookViewId="0">
      <selection activeCell="D18" sqref="D18"/>
    </sheetView>
  </sheetViews>
  <sheetFormatPr baseColWidth="10" defaultColWidth="11.42578125" defaultRowHeight="12.75" x14ac:dyDescent="0.2"/>
  <cols>
    <col min="1" max="1" width="38.5703125" style="6" customWidth="1"/>
    <col min="2" max="2" width="4.7109375" style="6" customWidth="1"/>
    <col min="3" max="3" width="5.5703125" style="6" customWidth="1"/>
    <col min="4" max="4" width="21.85546875" style="6" customWidth="1"/>
    <col min="5" max="5" width="9.42578125" style="6" customWidth="1"/>
    <col min="6" max="12" width="7.5703125" style="6" customWidth="1"/>
    <col min="13" max="16384" width="11.42578125" style="6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5" t="s">
        <v>3</v>
      </c>
      <c r="B6" s="35"/>
      <c r="C6" s="35"/>
      <c r="D6" s="35"/>
      <c r="E6" s="36" t="s">
        <v>49</v>
      </c>
      <c r="F6" s="36"/>
      <c r="G6" s="36"/>
      <c r="H6" s="36"/>
      <c r="I6" s="7"/>
      <c r="J6" s="7"/>
      <c r="K6" s="7"/>
      <c r="L6" s="7"/>
      <c r="M6" s="7"/>
      <c r="N6" s="7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3" t="s">
        <v>5</v>
      </c>
      <c r="B8" s="29">
        <v>4</v>
      </c>
      <c r="C8" s="29"/>
      <c r="D8" s="8" t="s">
        <v>7</v>
      </c>
      <c r="E8" s="4">
        <f>'1'!E8</f>
        <v>5</v>
      </c>
      <c r="G8" s="3" t="s">
        <v>8</v>
      </c>
      <c r="H8" s="4">
        <f>'1'!H8</f>
        <v>4</v>
      </c>
      <c r="I8" s="30" t="s">
        <v>9</v>
      </c>
      <c r="J8" s="30"/>
      <c r="K8" s="30"/>
      <c r="L8" s="29" t="str">
        <f>'1'!L8</f>
        <v>FEB – JUN 2025</v>
      </c>
      <c r="M8" s="29"/>
      <c r="N8" s="29"/>
    </row>
    <row r="10" spans="1:14" x14ac:dyDescent="0.2">
      <c r="A10" s="3" t="s">
        <v>11</v>
      </c>
      <c r="B10" s="29" t="str">
        <f>'1'!B10</f>
        <v>LORENZO DE JESÚS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2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4" t="s">
        <v>25</v>
      </c>
    </row>
    <row r="13" spans="1:14" x14ac:dyDescent="0.2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4"/>
    </row>
    <row r="14" spans="1:14" s="14" customFormat="1" ht="25.5" x14ac:dyDescent="0.2">
      <c r="A14" s="21" t="str">
        <f>'1'!A14</f>
        <v>CONTABILIDAD ORIENTADA A LOS NEGOCIOS</v>
      </c>
      <c r="B14" s="11" t="s">
        <v>51</v>
      </c>
      <c r="C14" s="11" t="s">
        <v>29</v>
      </c>
      <c r="D14" s="11" t="s">
        <v>30</v>
      </c>
      <c r="E14" s="11">
        <v>25</v>
      </c>
      <c r="F14" s="11">
        <v>25</v>
      </c>
      <c r="G14" s="11"/>
      <c r="H14" s="12">
        <v>1</v>
      </c>
      <c r="I14" s="11">
        <v>0</v>
      </c>
      <c r="J14" s="12"/>
      <c r="K14" s="11"/>
      <c r="L14" s="12"/>
      <c r="M14" s="11">
        <v>89</v>
      </c>
      <c r="N14" s="13">
        <v>0.64</v>
      </c>
    </row>
    <row r="15" spans="1:14" s="14" customFormat="1" ht="25.5" x14ac:dyDescent="0.2">
      <c r="A15" s="21" t="s">
        <v>28</v>
      </c>
      <c r="B15" s="11" t="s">
        <v>52</v>
      </c>
      <c r="C15" s="11" t="s">
        <v>29</v>
      </c>
      <c r="D15" s="11" t="s">
        <v>30</v>
      </c>
      <c r="E15" s="11">
        <v>25</v>
      </c>
      <c r="F15" s="11">
        <v>25</v>
      </c>
      <c r="G15" s="11"/>
      <c r="H15" s="12">
        <v>1</v>
      </c>
      <c r="I15" s="11">
        <v>0</v>
      </c>
      <c r="J15" s="12"/>
      <c r="K15" s="11"/>
      <c r="L15" s="12"/>
      <c r="M15" s="11">
        <v>89</v>
      </c>
      <c r="N15" s="13">
        <v>0.64</v>
      </c>
    </row>
    <row r="16" spans="1:14" s="14" customFormat="1" x14ac:dyDescent="0.2">
      <c r="A16" s="21" t="str">
        <f>'1'!A16</f>
        <v>GESTION FINANCIERA DIGITAL</v>
      </c>
      <c r="B16" s="11" t="s">
        <v>48</v>
      </c>
      <c r="C16" s="11" t="s">
        <v>33</v>
      </c>
      <c r="D16" s="11" t="s">
        <v>30</v>
      </c>
      <c r="E16" s="11">
        <v>23</v>
      </c>
      <c r="F16" s="11">
        <v>23</v>
      </c>
      <c r="G16" s="11"/>
      <c r="H16" s="12">
        <v>1</v>
      </c>
      <c r="I16" s="11">
        <v>0</v>
      </c>
      <c r="J16" s="12"/>
      <c r="K16" s="11"/>
      <c r="L16" s="12"/>
      <c r="M16" s="11">
        <v>97</v>
      </c>
      <c r="N16" s="13">
        <v>0.78</v>
      </c>
    </row>
    <row r="17" spans="1:14" s="14" customFormat="1" x14ac:dyDescent="0.2">
      <c r="A17" s="21" t="s">
        <v>34</v>
      </c>
      <c r="B17" s="11" t="s">
        <v>51</v>
      </c>
      <c r="C17" s="11" t="s">
        <v>33</v>
      </c>
      <c r="D17" s="11" t="s">
        <v>30</v>
      </c>
      <c r="E17" s="11">
        <v>23</v>
      </c>
      <c r="F17" s="11">
        <v>23</v>
      </c>
      <c r="G17" s="11"/>
      <c r="H17" s="12">
        <v>1</v>
      </c>
      <c r="I17" s="11">
        <v>0</v>
      </c>
      <c r="J17" s="12"/>
      <c r="K17" s="11"/>
      <c r="L17" s="12"/>
      <c r="M17" s="11">
        <v>97</v>
      </c>
      <c r="N17" s="13">
        <v>0.78</v>
      </c>
    </row>
    <row r="18" spans="1:14" s="14" customFormat="1" x14ac:dyDescent="0.2">
      <c r="A18" s="21" t="s">
        <v>34</v>
      </c>
      <c r="B18" s="11" t="s">
        <v>48</v>
      </c>
      <c r="C18" s="11" t="s">
        <v>35</v>
      </c>
      <c r="D18" s="11" t="s">
        <v>30</v>
      </c>
      <c r="E18" s="11">
        <v>14</v>
      </c>
      <c r="F18" s="11">
        <v>14</v>
      </c>
      <c r="G18" s="11"/>
      <c r="H18" s="12">
        <v>1</v>
      </c>
      <c r="I18" s="11">
        <v>0</v>
      </c>
      <c r="J18" s="12"/>
      <c r="K18" s="11"/>
      <c r="L18" s="12"/>
      <c r="M18" s="11">
        <v>97</v>
      </c>
      <c r="N18" s="13">
        <v>0.79</v>
      </c>
    </row>
    <row r="19" spans="1:14" s="14" customFormat="1" x14ac:dyDescent="0.2">
      <c r="A19" s="21" t="s">
        <v>34</v>
      </c>
      <c r="B19" s="11" t="s">
        <v>51</v>
      </c>
      <c r="C19" s="11" t="s">
        <v>35</v>
      </c>
      <c r="D19" s="11" t="s">
        <v>30</v>
      </c>
      <c r="E19" s="11">
        <v>14</v>
      </c>
      <c r="F19" s="11">
        <v>14</v>
      </c>
      <c r="G19" s="11"/>
      <c r="H19" s="12">
        <v>1</v>
      </c>
      <c r="I19" s="11">
        <f t="shared" ref="I19:I28" si="0">(E19-SUM(F19:G19))-K19</f>
        <v>0</v>
      </c>
      <c r="J19" s="12"/>
      <c r="K19" s="11"/>
      <c r="L19" s="12"/>
      <c r="M19" s="11">
        <v>97</v>
      </c>
      <c r="N19" s="13">
        <v>0.79</v>
      </c>
    </row>
    <row r="20" spans="1:14" s="14" customFormat="1" ht="25.5" x14ac:dyDescent="0.2">
      <c r="A20" s="21" t="s">
        <v>36</v>
      </c>
      <c r="B20" s="11" t="s">
        <v>51</v>
      </c>
      <c r="C20" s="11" t="s">
        <v>37</v>
      </c>
      <c r="D20" s="11" t="s">
        <v>38</v>
      </c>
      <c r="E20" s="11">
        <v>19</v>
      </c>
      <c r="F20" s="11">
        <v>19</v>
      </c>
      <c r="G20" s="11"/>
      <c r="H20" s="12">
        <v>1</v>
      </c>
      <c r="I20" s="11">
        <f t="shared" si="0"/>
        <v>0</v>
      </c>
      <c r="J20" s="12"/>
      <c r="K20" s="11"/>
      <c r="L20" s="12"/>
      <c r="M20" s="11">
        <v>85</v>
      </c>
      <c r="N20" s="13">
        <v>0.47</v>
      </c>
    </row>
    <row r="21" spans="1:14" s="14" customFormat="1" ht="25.5" x14ac:dyDescent="0.2">
      <c r="A21" s="21" t="s">
        <v>36</v>
      </c>
      <c r="B21" s="11" t="s">
        <v>52</v>
      </c>
      <c r="C21" s="11" t="s">
        <v>37</v>
      </c>
      <c r="D21" s="11" t="s">
        <v>38</v>
      </c>
      <c r="E21" s="11">
        <v>19</v>
      </c>
      <c r="F21" s="11">
        <v>19</v>
      </c>
      <c r="G21" s="11"/>
      <c r="H21" s="12">
        <v>1</v>
      </c>
      <c r="I21" s="11">
        <f t="shared" si="0"/>
        <v>0</v>
      </c>
      <c r="J21" s="12"/>
      <c r="K21" s="11"/>
      <c r="L21" s="12"/>
      <c r="M21" s="11">
        <v>85</v>
      </c>
      <c r="N21" s="13">
        <v>0.47</v>
      </c>
    </row>
    <row r="22" spans="1:14" s="14" customFormat="1" ht="25.5" x14ac:dyDescent="0.2">
      <c r="A22" s="21" t="s">
        <v>39</v>
      </c>
      <c r="B22" s="11" t="s">
        <v>51</v>
      </c>
      <c r="C22" s="11" t="s">
        <v>40</v>
      </c>
      <c r="D22" s="11" t="s">
        <v>38</v>
      </c>
      <c r="E22" s="11">
        <v>8</v>
      </c>
      <c r="F22" s="11">
        <v>8</v>
      </c>
      <c r="G22" s="11"/>
      <c r="H22" s="12">
        <v>1</v>
      </c>
      <c r="I22" s="11">
        <f t="shared" si="0"/>
        <v>0</v>
      </c>
      <c r="J22" s="12"/>
      <c r="K22" s="11"/>
      <c r="L22" s="12"/>
      <c r="M22" s="11">
        <v>99</v>
      </c>
      <c r="N22" s="13">
        <v>0.38</v>
      </c>
    </row>
    <row r="23" spans="1:14" s="14" customFormat="1" ht="25.5" x14ac:dyDescent="0.2">
      <c r="A23" s="21" t="s">
        <v>39</v>
      </c>
      <c r="B23" s="11" t="s">
        <v>52</v>
      </c>
      <c r="C23" s="11" t="s">
        <v>40</v>
      </c>
      <c r="D23" s="11" t="s">
        <v>38</v>
      </c>
      <c r="E23" s="11">
        <v>8</v>
      </c>
      <c r="F23" s="11">
        <v>8</v>
      </c>
      <c r="G23" s="11"/>
      <c r="H23" s="12">
        <v>1</v>
      </c>
      <c r="I23" s="11">
        <f t="shared" si="0"/>
        <v>0</v>
      </c>
      <c r="J23" s="12"/>
      <c r="K23" s="11"/>
      <c r="L23" s="12"/>
      <c r="M23" s="11">
        <v>99</v>
      </c>
      <c r="N23" s="13">
        <v>0.38</v>
      </c>
    </row>
    <row r="24" spans="1:14" s="14" customForma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">
      <c r="A28" s="15" t="s">
        <v>41</v>
      </c>
      <c r="B28" s="16" t="s">
        <v>42</v>
      </c>
      <c r="C28" s="16" t="s">
        <v>42</v>
      </c>
      <c r="D28" s="16" t="s">
        <v>42</v>
      </c>
      <c r="E28" s="16">
        <f>SUM(E14:E27)</f>
        <v>178</v>
      </c>
      <c r="F28" s="16">
        <f>SUM(F14:F27)</f>
        <v>178</v>
      </c>
      <c r="G28" s="16">
        <f>SUM(G14:G27)</f>
        <v>0</v>
      </c>
      <c r="H28" s="17">
        <f>SUM(F28:G28)/E28</f>
        <v>1</v>
      </c>
      <c r="I28" s="16">
        <f t="shared" si="0"/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93.4</v>
      </c>
      <c r="N28" s="18">
        <f>AVERAGE(N14:N27)</f>
        <v>0.61199999999999988</v>
      </c>
    </row>
    <row r="30" spans="1:14" ht="120" customHeight="1" x14ac:dyDescent="0.2">
      <c r="A30" s="25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9"/>
    </row>
    <row r="33" spans="1:10" ht="12.75" customHeight="1" x14ac:dyDescent="0.2">
      <c r="B33" s="26" t="s">
        <v>44</v>
      </c>
      <c r="C33" s="26"/>
      <c r="D33" s="26"/>
      <c r="G33" s="27" t="s">
        <v>45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f>#REF!</f>
        <v>#REF!</v>
      </c>
      <c r="B35" s="22"/>
      <c r="C35" s="1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JESÚS ORGANISTA OLIVEROS</v>
      </c>
      <c r="C37" s="23"/>
      <c r="D37" s="23"/>
      <c r="E37" s="20"/>
      <c r="F37" s="20"/>
      <c r="G37" s="23" t="s">
        <v>46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D12" zoomScale="130" zoomScaleNormal="130" workbookViewId="0">
      <selection activeCell="M18" sqref="M18"/>
    </sheetView>
  </sheetViews>
  <sheetFormatPr baseColWidth="10" defaultColWidth="11.42578125" defaultRowHeight="12.75" x14ac:dyDescent="0.2"/>
  <cols>
    <col min="1" max="1" width="38.5703125" style="6" customWidth="1"/>
    <col min="2" max="2" width="4.7109375" style="6" customWidth="1"/>
    <col min="3" max="3" width="5.5703125" style="6" customWidth="1"/>
    <col min="4" max="4" width="21.85546875" style="6" customWidth="1"/>
    <col min="5" max="5" width="9.42578125" style="6" customWidth="1"/>
    <col min="6" max="12" width="7.5703125" style="6" customWidth="1"/>
    <col min="13" max="16384" width="11.42578125" style="6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7"/>
      <c r="J6" s="7"/>
      <c r="K6" s="7"/>
      <c r="L6" s="7"/>
      <c r="M6" s="7"/>
      <c r="N6" s="7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3" t="s">
        <v>5</v>
      </c>
      <c r="B8" s="29" t="s">
        <v>50</v>
      </c>
      <c r="C8" s="29"/>
      <c r="D8" s="8" t="s">
        <v>7</v>
      </c>
      <c r="E8" s="4">
        <f>'1'!E8</f>
        <v>5</v>
      </c>
      <c r="G8" s="3" t="s">
        <v>8</v>
      </c>
      <c r="H8" s="4">
        <f>'1'!H8</f>
        <v>4</v>
      </c>
      <c r="I8" s="30" t="s">
        <v>9</v>
      </c>
      <c r="J8" s="30"/>
      <c r="K8" s="30"/>
      <c r="L8" s="29" t="str">
        <f>'1'!L8</f>
        <v>FEB – JUN 2025</v>
      </c>
      <c r="M8" s="29"/>
      <c r="N8" s="29"/>
    </row>
    <row r="10" spans="1:14" x14ac:dyDescent="0.2">
      <c r="A10" s="3" t="s">
        <v>11</v>
      </c>
      <c r="B10" s="29" t="str">
        <f>'1'!B10</f>
        <v>LORENZO DE JESÚS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2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4" t="s">
        <v>25</v>
      </c>
    </row>
    <row r="13" spans="1:14" x14ac:dyDescent="0.2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4"/>
    </row>
    <row r="14" spans="1:14" s="14" customFormat="1" ht="25.5" x14ac:dyDescent="0.2">
      <c r="A14" s="21" t="str">
        <f>'1'!A14</f>
        <v>CONTABILIDAD ORIENTADA A LOS NEGOCIOS</v>
      </c>
      <c r="B14" s="11" t="s">
        <v>53</v>
      </c>
      <c r="C14" s="11" t="s">
        <v>29</v>
      </c>
      <c r="D14" s="11" t="s">
        <v>30</v>
      </c>
      <c r="E14" s="11">
        <v>25</v>
      </c>
      <c r="F14" s="11">
        <v>17</v>
      </c>
      <c r="G14" s="11">
        <v>4</v>
      </c>
      <c r="H14" s="12">
        <v>0.84</v>
      </c>
      <c r="I14" s="11">
        <v>4</v>
      </c>
      <c r="J14" s="12">
        <v>0.16</v>
      </c>
      <c r="K14" s="11">
        <v>0</v>
      </c>
      <c r="L14" s="12">
        <v>0</v>
      </c>
      <c r="M14" s="11">
        <v>77</v>
      </c>
      <c r="N14" s="13">
        <v>0.8</v>
      </c>
    </row>
    <row r="15" spans="1:14" s="14" customFormat="1" x14ac:dyDescent="0.2">
      <c r="A15" s="21" t="str">
        <f>'1'!A15</f>
        <v>GESTIÓN FINANCIERA DIGITAL</v>
      </c>
      <c r="B15" s="11" t="s">
        <v>53</v>
      </c>
      <c r="C15" s="11" t="s">
        <v>33</v>
      </c>
      <c r="D15" s="11" t="s">
        <v>30</v>
      </c>
      <c r="E15" s="11">
        <v>23</v>
      </c>
      <c r="F15" s="11">
        <v>22</v>
      </c>
      <c r="G15" s="11">
        <v>1</v>
      </c>
      <c r="H15" s="12">
        <v>1</v>
      </c>
      <c r="I15" s="11">
        <v>1</v>
      </c>
      <c r="J15" s="12">
        <v>0</v>
      </c>
      <c r="K15" s="11">
        <v>0</v>
      </c>
      <c r="L15" s="12">
        <v>0</v>
      </c>
      <c r="M15" s="11">
        <v>97</v>
      </c>
      <c r="N15" s="13">
        <v>0.78</v>
      </c>
    </row>
    <row r="16" spans="1:14" s="14" customFormat="1" x14ac:dyDescent="0.2">
      <c r="A16" s="21" t="str">
        <f>'1'!A16</f>
        <v>GESTION FINANCIERA DIGITAL</v>
      </c>
      <c r="B16" s="11" t="s">
        <v>53</v>
      </c>
      <c r="C16" s="11" t="s">
        <v>35</v>
      </c>
      <c r="D16" s="11" t="s">
        <v>30</v>
      </c>
      <c r="E16" s="11">
        <v>14</v>
      </c>
      <c r="F16" s="11">
        <v>13</v>
      </c>
      <c r="G16" s="11">
        <v>1</v>
      </c>
      <c r="H16" s="12">
        <v>1</v>
      </c>
      <c r="I16" s="11">
        <v>0</v>
      </c>
      <c r="J16" s="12">
        <v>0</v>
      </c>
      <c r="K16" s="11">
        <v>0</v>
      </c>
      <c r="L16" s="12">
        <v>0</v>
      </c>
      <c r="M16" s="11">
        <v>97</v>
      </c>
      <c r="N16" s="13">
        <v>0.78</v>
      </c>
    </row>
    <row r="17" spans="1:14" s="14" customFormat="1" ht="25.5" x14ac:dyDescent="0.2">
      <c r="A17" s="21" t="str">
        <f>'1'!A17</f>
        <v>PROGRAMACIÓN EN AMBIENTE CLIENTE-SERVIDOR</v>
      </c>
      <c r="B17" s="11" t="s">
        <v>53</v>
      </c>
      <c r="C17" s="11" t="s">
        <v>37</v>
      </c>
      <c r="D17" s="11" t="s">
        <v>38</v>
      </c>
      <c r="E17" s="11">
        <v>20</v>
      </c>
      <c r="F17" s="11">
        <v>11</v>
      </c>
      <c r="G17" s="11">
        <v>9</v>
      </c>
      <c r="H17" s="12">
        <v>1</v>
      </c>
      <c r="I17" s="11">
        <v>0</v>
      </c>
      <c r="J17" s="12">
        <v>0</v>
      </c>
      <c r="K17" s="11">
        <v>0</v>
      </c>
      <c r="L17" s="12">
        <v>0</v>
      </c>
      <c r="M17" s="11">
        <v>85</v>
      </c>
      <c r="N17" s="13">
        <v>0.45</v>
      </c>
    </row>
    <row r="18" spans="1:14" s="14" customFormat="1" ht="25.5" x14ac:dyDescent="0.2">
      <c r="A18" s="21" t="str">
        <f>'1'!A18</f>
        <v>EXPLORACIÓN Y VISUALIZACIÓN DE DATOS</v>
      </c>
      <c r="B18" s="11" t="s">
        <v>53</v>
      </c>
      <c r="C18" s="11" t="s">
        <v>40</v>
      </c>
      <c r="D18" s="11" t="s">
        <v>38</v>
      </c>
      <c r="E18" s="11">
        <v>8</v>
      </c>
      <c r="F18" s="11">
        <v>8</v>
      </c>
      <c r="G18" s="11">
        <v>0</v>
      </c>
      <c r="H18" s="12">
        <v>1</v>
      </c>
      <c r="I18" s="11">
        <v>0</v>
      </c>
      <c r="J18" s="12">
        <v>0</v>
      </c>
      <c r="K18" s="11">
        <v>0</v>
      </c>
      <c r="L18" s="12">
        <v>0</v>
      </c>
      <c r="M18" s="11">
        <v>98</v>
      </c>
      <c r="N18" s="13">
        <v>0.88</v>
      </c>
    </row>
    <row r="19" spans="1:14" s="14" customForma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">
      <c r="A28" s="15" t="s">
        <v>41</v>
      </c>
      <c r="B28" s="16" t="s">
        <v>42</v>
      </c>
      <c r="C28" s="16" t="s">
        <v>42</v>
      </c>
      <c r="D28" s="16" t="s">
        <v>42</v>
      </c>
      <c r="E28" s="16">
        <f>SUM(E14:E27)</f>
        <v>90</v>
      </c>
      <c r="F28" s="16">
        <f>SUM(F14:F27)</f>
        <v>71</v>
      </c>
      <c r="G28" s="16">
        <f>SUM(G14:G27)</f>
        <v>15</v>
      </c>
      <c r="H28" s="17">
        <f>SUM(F28:G28)/E28</f>
        <v>0.9555555555555556</v>
      </c>
      <c r="I28" s="16">
        <f t="shared" ref="I19:I28" si="0">(E28-SUM(F28:G28))-K28</f>
        <v>4</v>
      </c>
      <c r="J28" s="17">
        <f>I28/E28</f>
        <v>4.4444444444444446E-2</v>
      </c>
      <c r="K28" s="16">
        <f>SUM(K14:K27)</f>
        <v>0</v>
      </c>
      <c r="L28" s="17">
        <f>K28/E28</f>
        <v>0</v>
      </c>
      <c r="M28" s="16">
        <f>AVERAGE(M14:M27)</f>
        <v>90.8</v>
      </c>
      <c r="N28" s="18">
        <f>AVERAGE(N14:N27)</f>
        <v>0.7380000000000001</v>
      </c>
    </row>
    <row r="30" spans="1:14" ht="120" customHeight="1" x14ac:dyDescent="0.2">
      <c r="A30" s="25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9"/>
    </row>
    <row r="33" spans="1:10" ht="12.75" customHeight="1" x14ac:dyDescent="0.2">
      <c r="B33" s="26" t="s">
        <v>44</v>
      </c>
      <c r="C33" s="26"/>
      <c r="D33" s="26"/>
      <c r="G33" s="27" t="s">
        <v>45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f>#REF!</f>
        <v>#REF!</v>
      </c>
      <c r="B35" s="22"/>
      <c r="C35" s="1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JESÚS ORGANISTA OLIVEROS</v>
      </c>
      <c r="C37" s="23"/>
      <c r="D37" s="23"/>
      <c r="E37" s="20"/>
      <c r="F37" s="20"/>
      <c r="G37" s="23" t="s">
        <v>46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24</cp:revision>
  <dcterms:created xsi:type="dcterms:W3CDTF">2021-11-22T14:45:25Z</dcterms:created>
  <dcterms:modified xsi:type="dcterms:W3CDTF">2025-06-12T21:10:51Z</dcterms:modified>
  <dc:language>es-MX</dc:language>
</cp:coreProperties>
</file>