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ugen\OneDrive\Documentos\Respaldo USB Feb 16\REPORTES SEMESTRALES\CALIFICACIONES\FEB-JUN 2025\"/>
    </mc:Choice>
  </mc:AlternateContent>
  <xr:revisionPtr revIDLastSave="0" documentId="13_ncr:1_{8B0B66BD-14DE-4E58-B1A6-C44AE7CB6B7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I17" i="23" l="1"/>
  <c r="L19" i="23" l="1"/>
  <c r="L21" i="23"/>
  <c r="I19" i="23"/>
  <c r="I21" i="23"/>
  <c r="A19" i="23"/>
  <c r="A17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L15" i="22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I17" i="22"/>
  <c r="A18" i="22"/>
  <c r="C18" i="22"/>
  <c r="D18" i="22"/>
  <c r="E18" i="22"/>
  <c r="L18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0" i="23" l="1"/>
  <c r="I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<sst xmlns="http://schemas.openxmlformats.org/spreadsheetml/2006/main" count="225" uniqueCount="54">
  <si>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</si>
  <si>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</si>
  <si>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</si>
  <si>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</si>
  <si>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</si>
  <si>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</si>
  <si>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</si>
  <si>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</si>
  <si>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</si>
  <si>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</si>
  <si>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</si>
  <si>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</si>
  <si>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</si>
  <si>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</si>
  <si>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</si>
  <si>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</si>
  <si>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</si>
  <si>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</si>
  <si>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</si>
  <si>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</si>
  <si>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</si>
  <si>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</si>
  <si>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</si>
  <si>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</si>
  <si>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</si>
  <si>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</si>
  <si>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</si>
  <si>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</si>
  <si>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</si>
  <si>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</si>
  <si>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</si>
  <si>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</si>
  <si>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</si>
  <si>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</si>
  <si>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</si>
  <si>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</si>
  <si>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</si>
  <si>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</si>
  <si>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</si>
  <si>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</si>
  <si>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</si>
  <si>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</si>
  <si>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</si>
  <si>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</si>
  <si>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</si>
  <si>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</si>
  <si>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</si>
  <si>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FEB - JUN 25</t>
  </si>
  <si>
    <t>405-C</t>
  </si>
  <si>
    <t>405-B</t>
  </si>
  <si>
    <t>405-A</t>
  </si>
  <si>
    <t>605-A</t>
  </si>
  <si>
    <t>605-B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</si>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</sst>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1" zoomScaleNormal="91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47</v>
      </c>
      <c r="M8" s="35"/>
      <c r="N8" s="35"/>
    </row>
    <row r="10" spans="1:14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35</v>
      </c>
      <c r="B14" s="9" t="s">
        <v>21</v>
      </c>
      <c r="C14" s="9" t="s">
        <v>50</v>
      </c>
      <c r="D14" s="9" t="s">
        <v>31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0.85</v>
      </c>
    </row>
    <row r="15" spans="1:14" s="11" customFormat="1" x14ac:dyDescent="0.25">
      <c r="A15" s="8" t="s">
        <v>35</v>
      </c>
      <c r="B15" s="9" t="s">
        <v>21</v>
      </c>
      <c r="C15" s="9" t="s">
        <v>49</v>
      </c>
      <c r="D15" s="9" t="s">
        <v>31</v>
      </c>
      <c r="E15" s="9"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0.82</v>
      </c>
    </row>
    <row r="16" spans="1:14" s="11" customFormat="1" x14ac:dyDescent="0.25">
      <c r="A16" s="8" t="s">
        <v>35</v>
      </c>
      <c r="B16" s="9" t="s">
        <v>21</v>
      </c>
      <c r="C16" s="9" t="s">
        <v>48</v>
      </c>
      <c r="D16" s="9" t="s">
        <v>31</v>
      </c>
      <c r="E16" s="9">
        <v>12</v>
      </c>
      <c r="F16" s="9">
        <v>10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0.83</v>
      </c>
    </row>
    <row r="17" spans="1:14" s="11" customFormat="1" x14ac:dyDescent="0.25">
      <c r="A17" s="8" t="s">
        <v>40</v>
      </c>
      <c r="B17" s="9" t="s">
        <v>21</v>
      </c>
      <c r="C17" s="9" t="s">
        <v>51</v>
      </c>
      <c r="D17" s="9" t="s">
        <v>31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0.54</v>
      </c>
    </row>
    <row r="18" spans="1:14" s="11" customFormat="1" x14ac:dyDescent="0.25">
      <c r="A18" s="8" t="s">
        <v>40</v>
      </c>
      <c r="B18" s="9" t="s">
        <v>21</v>
      </c>
      <c r="C18" s="9" t="s">
        <v>52</v>
      </c>
      <c r="D18" s="9" t="s">
        <v>31</v>
      </c>
      <c r="E18" s="9">
        <v>33</v>
      </c>
      <c r="F18" s="9">
        <v>30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78</v>
      </c>
      <c r="N18" s="15">
        <v>0.82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98</v>
      </c>
      <c r="G28" s="17">
        <f>SUM(G14:G27)</f>
        <v>0</v>
      </c>
      <c r="H28" s="18">
        <f>SUM(F28:G28)/E28</f>
        <v>0.88288288288288286</v>
      </c>
      <c r="I28" s="17">
        <f t="shared" si="0"/>
        <v>13</v>
      </c>
      <c r="J28" s="18">
        <f t="shared" ref="J28" si="2">I28/E28</f>
        <v>0.11711711711711711</v>
      </c>
      <c r="K28" s="17">
        <f>SUM(K14:K27)</f>
        <v>0</v>
      </c>
      <c r="L28" s="18">
        <f t="shared" si="1"/>
        <v>0</v>
      </c>
      <c r="M28" s="17">
        <f>AVERAGE(M14:M27)</f>
        <v>77.400000000000006</v>
      </c>
      <c r="N28" s="19">
        <f>AVERAGE(N14:N27)</f>
        <v>0.77200000000000002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MCA. EUGENIO CHÁVEZ ORTIZ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6" zoomScale="118" zoomScaleNormal="118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0.7265625" style="1" customWidth="1"/>
    <col min="5" max="5" width="9.453125" style="1" customWidth="1"/>
    <col min="6" max="7" width="7.54296875" style="1" customWidth="1"/>
    <col min="8" max="8" width="12.179687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21" t="str">
        <f>'1'!A14</f>
        <v>ECONOMIA EMPRESARIAL</v>
      </c>
      <c r="B14" s="9" t="s">
        <v>53</v>
      </c>
      <c r="C14" s="9" t="str">
        <f>'1'!C14</f>
        <v>405-A</v>
      </c>
      <c r="D14" s="9" t="str">
        <f>'1'!D14</f>
        <v>DLA</v>
      </c>
      <c r="E14" s="9"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21" t="str">
        <f>'1'!A15</f>
        <v>ECONOMIA EMPRESARIAL</v>
      </c>
      <c r="B15" s="9" t="s">
        <v>53</v>
      </c>
      <c r="C15" s="9" t="str">
        <f>'1'!C15</f>
        <v>405-B</v>
      </c>
      <c r="D15" s="9" t="str">
        <f>'1'!D15</f>
        <v>DLA</v>
      </c>
      <c r="E15" s="9">
        <v>22</v>
      </c>
      <c r="F15" s="9">
        <v>0</v>
      </c>
      <c r="G15" s="9"/>
      <c r="H15" s="10"/>
      <c r="I15" s="9">
        <f t="shared" ref="I15" si="2">(E15-SUM(F15:G15))-K15</f>
        <v>22</v>
      </c>
      <c r="J15" s="10"/>
      <c r="K15" s="9">
        <v>0</v>
      </c>
      <c r="L15" s="10">
        <f t="shared" ref="L15" si="3">K15/E15</f>
        <v>0</v>
      </c>
      <c r="M15" s="9">
        <v>0</v>
      </c>
      <c r="N15" s="15">
        <v>0</v>
      </c>
    </row>
    <row r="16" spans="1:14" s="11" customFormat="1" x14ac:dyDescent="0.25">
      <c r="A16" s="21" t="str">
        <f>'1'!A16</f>
        <v>ECONOMIA EMPRESARIAL</v>
      </c>
      <c r="B16" s="9" t="s">
        <v>53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0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21" t="str">
        <f>'1'!A17</f>
        <v>ECONOMIA INTERNACIONAL</v>
      </c>
      <c r="B17" s="9" t="s">
        <v>53</v>
      </c>
      <c r="C17" s="9" t="str">
        <f>'1'!C17</f>
        <v>605-A</v>
      </c>
      <c r="D17" s="9" t="str">
        <f>'1'!D17</f>
        <v>DLA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21" t="str">
        <f>'1'!A18</f>
        <v>ECONOMIA INTERNACIONAL</v>
      </c>
      <c r="B18" s="9" t="s">
        <v>53</v>
      </c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0</v>
      </c>
      <c r="G18" s="9"/>
      <c r="H18" s="10"/>
      <c r="I18" s="9">
        <f t="shared" si="0"/>
        <v>33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111</v>
      </c>
      <c r="J28" s="18">
        <f t="shared" ref="J28" si="4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2" ht="13" x14ac:dyDescent="0.3">
      <c r="B33" s="38" t="s">
        <v>27</v>
      </c>
      <c r="C33" s="38"/>
      <c r="D33" s="38"/>
      <c r="G33" s="34" t="s">
        <v>28</v>
      </c>
      <c r="H33" s="34"/>
      <c r="I33" s="34"/>
      <c r="J33" s="34"/>
    </row>
    <row r="34" spans="1:12" ht="62.25" customHeight="1" x14ac:dyDescent="0.25">
      <c r="B34" s="39"/>
      <c r="C34" s="39"/>
      <c r="D34" s="39"/>
      <c r="G34" s="35"/>
      <c r="H34" s="35"/>
      <c r="I34" s="35"/>
      <c r="J34" s="35"/>
    </row>
    <row r="35" spans="1:12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5"/>
    <row r="37" spans="1:12" ht="45" customHeight="1" x14ac:dyDescent="0.25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3" zoomScale="96" zoomScaleNormal="96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" style="1" customWidth="1"/>
    <col min="9" max="9" width="7.54296875" style="1" customWidth="1"/>
    <col min="10" max="10" width="16.4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ECONOMIA EMPRESARIAL</v>
      </c>
      <c r="B14" s="9" t="s">
        <v>37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19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ht="25" x14ac:dyDescent="0.25">
      <c r="A15" s="9" t="str">
        <f>'1'!A15</f>
        <v>ECONOMIA EMPRESARIAL</v>
      </c>
      <c r="B15" s="9" t="s">
        <v>37</v>
      </c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24</v>
      </c>
      <c r="G15" s="9"/>
      <c r="H15" s="10"/>
      <c r="I15" s="9">
        <f t="shared" si="0"/>
        <v>-2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" x14ac:dyDescent="0.25">
      <c r="A16" s="9" t="str">
        <f>'1'!A16</f>
        <v>ECONOMIA EMPRESARIAL</v>
      </c>
      <c r="B16" s="9" t="s">
        <v>37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21</v>
      </c>
      <c r="G16" s="9"/>
      <c r="H16" s="10"/>
      <c r="I16" s="9">
        <f t="shared" si="0"/>
        <v>-9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5">
      <c r="A17" s="9" t="str">
        <f>'1'!A17</f>
        <v>ECONOMIA INTERNACIONAL</v>
      </c>
      <c r="B17" s="9" t="s">
        <v>38</v>
      </c>
      <c r="C17" s="9" t="s">
        <v>42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ht="25" x14ac:dyDescent="0.25">
      <c r="A18" s="9" t="str">
        <f>'1'!A17</f>
        <v>ECONOMIA INTERNACIONAL</v>
      </c>
      <c r="B18" s="9" t="s">
        <v>37</v>
      </c>
      <c r="C18" s="9" t="str">
        <f>'1'!C17</f>
        <v>605-A</v>
      </c>
      <c r="D18" s="9" t="str">
        <f>'1'!D17</f>
        <v>DLA</v>
      </c>
      <c r="E18" s="9">
        <f>'1'!E17</f>
        <v>24</v>
      </c>
      <c r="F18" s="9">
        <v>10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5">
      <c r="A19" s="9" t="str">
        <f>'1'!A18</f>
        <v>ECONOMIA INTERNACIONAL</v>
      </c>
      <c r="B19" s="9" t="s">
        <v>38</v>
      </c>
      <c r="C19" s="9" t="s">
        <v>43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ht="25" x14ac:dyDescent="0.25">
      <c r="A20" s="9" t="s">
        <v>40</v>
      </c>
      <c r="B20" s="9" t="s">
        <v>37</v>
      </c>
      <c r="C20" s="9" t="str">
        <f>'1'!C18</f>
        <v>605-B</v>
      </c>
      <c r="D20" s="9" t="str">
        <f>'1'!D18</f>
        <v>DLA</v>
      </c>
      <c r="E20" s="9">
        <f>'1'!E18</f>
        <v>33</v>
      </c>
      <c r="F20" s="9">
        <v>9</v>
      </c>
      <c r="G20" s="9"/>
      <c r="H20" s="10"/>
      <c r="I20" s="9">
        <f t="shared" si="0"/>
        <v>24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5">
      <c r="A21" s="9" t="s">
        <v>40</v>
      </c>
      <c r="B21" s="9" t="s">
        <v>38</v>
      </c>
      <c r="C21" s="9" t="s">
        <v>45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168</v>
      </c>
      <c r="F30" s="17">
        <f>SUM(F14:F29)</f>
        <v>134</v>
      </c>
      <c r="G30" s="17">
        <f>SUM(G14:G29)</f>
        <v>0</v>
      </c>
      <c r="H30" s="18">
        <f>SUM(F30:G30)/E30</f>
        <v>0.79761904761904767</v>
      </c>
      <c r="I30" s="17">
        <f t="shared" si="0"/>
        <v>34</v>
      </c>
      <c r="J30" s="18">
        <f t="shared" ref="J30" si="4">I30/E30</f>
        <v>0.20238095238095238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ht="13" x14ac:dyDescent="0.3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35"/>
      <c r="H36" s="35"/>
      <c r="I36" s="35"/>
      <c r="J36" s="35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MCA. EUGENIO CHÁVEZ ORTIZ</v>
      </c>
      <c r="C39" s="41"/>
      <c r="D39" s="41"/>
      <c r="E39" s="13"/>
      <c r="F39" s="13"/>
      <c r="G39" s="41" t="str">
        <f>'2'!G37:L37</f>
        <v>LIC. RENATA RAMOS MORENO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9.54296875" style="1" customWidth="1"/>
    <col min="9" max="9" width="7.54296875" style="1" customWidth="1"/>
    <col min="10" max="10" width="19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ECONOMIA EMPRESARIAL</v>
      </c>
      <c r="B14" s="9" t="s">
        <v>38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18</v>
      </c>
      <c r="G14" s="9"/>
      <c r="H14" s="10"/>
      <c r="I14" s="9">
        <f t="shared" ref="I14:I32" si="0">(E14-SUM(F14:G14))-K14</f>
        <v>2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5">
      <c r="A15" s="9" t="str">
        <f>'1'!A15</f>
        <v>ECONOMIA EMPRESARIAL</v>
      </c>
      <c r="B15" s="9" t="s">
        <v>39</v>
      </c>
      <c r="C15" s="9" t="s">
        <v>36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ht="25" x14ac:dyDescent="0.25">
      <c r="A16" s="9" t="str">
        <f>'1'!A15</f>
        <v>ECONOMIA EMPRESARIAL</v>
      </c>
      <c r="B16" s="9" t="s">
        <v>38</v>
      </c>
      <c r="C16" s="9" t="str">
        <f>'1'!C15</f>
        <v>405-B</v>
      </c>
      <c r="D16" s="9" t="str">
        <f>'1'!D15</f>
        <v>DLA</v>
      </c>
      <c r="E16" s="9">
        <f>'1'!E15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5">
      <c r="A17" s="9" t="s">
        <v>35</v>
      </c>
      <c r="B17" s="9" t="s">
        <v>39</v>
      </c>
      <c r="C17" s="9" t="s">
        <v>41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ht="25" x14ac:dyDescent="0.25">
      <c r="A18" s="9" t="str">
        <f>'1'!A16</f>
        <v>ECONOMIA EMPRESARIAL</v>
      </c>
      <c r="B18" s="9" t="s">
        <v>39</v>
      </c>
      <c r="C18" s="9" t="str">
        <f>'1'!C16</f>
        <v>405-C</v>
      </c>
      <c r="D18" s="9" t="str">
        <f>'1'!D16</f>
        <v>DLA</v>
      </c>
      <c r="E18" s="9">
        <f>'1'!E16</f>
        <v>12</v>
      </c>
      <c r="F18" s="9">
        <v>22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5">
      <c r="A19" s="9" t="s">
        <v>40</v>
      </c>
      <c r="B19" s="9" t="s">
        <v>44</v>
      </c>
      <c r="C19" s="9" t="s">
        <v>42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ht="25" x14ac:dyDescent="0.25">
      <c r="A20" s="9" t="str">
        <f>'1'!A17</f>
        <v>ECONOMIA INTERNACIONAL</v>
      </c>
      <c r="B20" s="9" t="s">
        <v>39</v>
      </c>
      <c r="C20" s="9" t="str">
        <f>'1'!C17</f>
        <v>605-A</v>
      </c>
      <c r="D20" s="9" t="str">
        <f>'1'!D17</f>
        <v>DLA</v>
      </c>
      <c r="E20" s="9">
        <f>'1'!E17</f>
        <v>24</v>
      </c>
      <c r="F20" s="9">
        <v>11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5">
      <c r="A21" s="9" t="str">
        <f>'1'!A18</f>
        <v>ECONOMIA INTERNACIONAL</v>
      </c>
      <c r="B21" s="9" t="s">
        <v>44</v>
      </c>
      <c r="C21" s="9" t="s">
        <v>43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ht="25" x14ac:dyDescent="0.25">
      <c r="A22" s="9" t="str">
        <f>'1'!A18</f>
        <v>ECONOMIA INTERNACIONAL</v>
      </c>
      <c r="B22" s="9" t="s">
        <v>39</v>
      </c>
      <c r="C22" s="9" t="str">
        <f>'1'!C18</f>
        <v>605-B</v>
      </c>
      <c r="D22" s="9" t="str">
        <f>'1'!D18</f>
        <v>DLA</v>
      </c>
      <c r="E22" s="9">
        <f>'1'!E18</f>
        <v>33</v>
      </c>
      <c r="F22" s="9">
        <v>12</v>
      </c>
      <c r="G22" s="9"/>
      <c r="H22" s="10"/>
      <c r="I22" s="9">
        <f t="shared" si="0"/>
        <v>21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5">
      <c r="A23" s="9" t="s">
        <v>40</v>
      </c>
      <c r="B23" s="9" t="s">
        <v>44</v>
      </c>
      <c r="C23" s="9" t="s">
        <v>45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228</v>
      </c>
      <c r="F32" s="17">
        <f>SUM(F14:F31)</f>
        <v>175</v>
      </c>
      <c r="G32" s="17">
        <f>SUM(G14:G31)</f>
        <v>0</v>
      </c>
      <c r="H32" s="18">
        <f>SUM(F32:G32)/E32</f>
        <v>0.76754385964912286</v>
      </c>
      <c r="I32" s="17">
        <f t="shared" si="0"/>
        <v>53</v>
      </c>
      <c r="J32" s="18">
        <f t="shared" ref="J32" si="2">I32/E32</f>
        <v>0.23245614035087719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5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5">
      <c r="A36" s="12"/>
    </row>
    <row r="37" spans="1:14" ht="13" x14ac:dyDescent="0.3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ht="62.25" customHeight="1" x14ac:dyDescent="0.25">
      <c r="B38" s="39"/>
      <c r="C38" s="39"/>
      <c r="D38" s="39"/>
      <c r="G38" s="35"/>
      <c r="H38" s="35"/>
      <c r="I38" s="35"/>
      <c r="J38" s="35"/>
    </row>
    <row r="39" spans="1:14" hidden="1" x14ac:dyDescent="0.25">
      <c r="A39" s="40" t="e">
        <v>#REF!</v>
      </c>
      <c r="B39" s="40"/>
      <c r="C39" s="6"/>
      <c r="E39" s="40"/>
      <c r="F39" s="40"/>
      <c r="G39" s="40"/>
      <c r="H39" s="40"/>
    </row>
    <row r="40" spans="1:14" hidden="1" x14ac:dyDescent="0.25"/>
    <row r="41" spans="1:14" ht="45" customHeight="1" x14ac:dyDescent="0.25">
      <c r="B41" s="41" t="str">
        <f>B10</f>
        <v>MCA. EUGENIO CHÁVEZ ORTIZ</v>
      </c>
      <c r="C41" s="41"/>
      <c r="D41" s="41"/>
      <c r="E41" s="13"/>
      <c r="F41" s="13"/>
      <c r="G41" s="41" t="str">
        <f>'3'!G39:J39</f>
        <v>LIC. RENATA RAMOS MORENO</v>
      </c>
      <c r="H41" s="41"/>
      <c r="I41" s="41"/>
      <c r="J41" s="41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.26953125" style="1" customWidth="1"/>
    <col min="9" max="9" width="7.54296875" style="1" customWidth="1"/>
    <col min="10" max="10" width="15.816406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ECONOMIA EMPRESARIAL</v>
      </c>
      <c r="B14" s="9"/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17</v>
      </c>
      <c r="G14" s="9">
        <v>7</v>
      </c>
      <c r="H14" s="10">
        <f>(F14+G14)/E14</f>
        <v>1.2</v>
      </c>
      <c r="I14" s="9">
        <f t="shared" ref="I14:I27" si="0">(E14-SUM(F14:G14))-K14</f>
        <v>-4</v>
      </c>
      <c r="J14" s="10">
        <f t="shared" ref="J14:J27" si="1">I14/E14</f>
        <v>-0.2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ht="25" x14ac:dyDescent="0.25">
      <c r="A15" s="9" t="str">
        <f>'1'!A15</f>
        <v>ECONOMIA EMPRESARIAL</v>
      </c>
      <c r="B15" s="9"/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17</v>
      </c>
      <c r="G15" s="9">
        <v>14</v>
      </c>
      <c r="H15" s="10">
        <f t="shared" ref="H15:H18" si="3">(F15+G15)/E15</f>
        <v>1.4090909090909092</v>
      </c>
      <c r="I15" s="9">
        <f t="shared" si="0"/>
        <v>-9</v>
      </c>
      <c r="J15" s="10">
        <f t="shared" si="1"/>
        <v>-0.40909090909090912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ht="25" x14ac:dyDescent="0.25">
      <c r="A16" s="9" t="str">
        <f>'1'!A16</f>
        <v>ECONOMIA EMPRESARIAL</v>
      </c>
      <c r="B16" s="9"/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18</v>
      </c>
      <c r="G16" s="9">
        <v>6</v>
      </c>
      <c r="H16" s="10">
        <f t="shared" si="3"/>
        <v>2</v>
      </c>
      <c r="I16" s="9">
        <f t="shared" si="0"/>
        <v>-12</v>
      </c>
      <c r="J16" s="10">
        <f t="shared" si="1"/>
        <v>-1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ht="25" x14ac:dyDescent="0.25">
      <c r="A17" s="9" t="str">
        <f>'1'!A17</f>
        <v>ECONOMIA INTERNACIONAL</v>
      </c>
      <c r="B17" s="9"/>
      <c r="C17" s="9" t="str">
        <f>'1'!C17</f>
        <v>605-A</v>
      </c>
      <c r="D17" s="9" t="str">
        <f>'1'!D17</f>
        <v>DLA</v>
      </c>
      <c r="E17" s="9">
        <f>'1'!E17</f>
        <v>24</v>
      </c>
      <c r="F17" s="9">
        <v>11</v>
      </c>
      <c r="G17" s="9">
        <v>2</v>
      </c>
      <c r="H17" s="10">
        <f t="shared" si="3"/>
        <v>0.54166666666666663</v>
      </c>
      <c r="I17" s="9">
        <f t="shared" si="0"/>
        <v>11</v>
      </c>
      <c r="J17" s="10">
        <f t="shared" si="1"/>
        <v>0.45833333333333331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ht="25" x14ac:dyDescent="0.25">
      <c r="A18" s="9" t="str">
        <f>'1'!A18</f>
        <v>ECONOMIA INTERNACIONAL</v>
      </c>
      <c r="B18" s="9"/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8</v>
      </c>
      <c r="G18" s="9">
        <v>6</v>
      </c>
      <c r="H18" s="10">
        <f t="shared" si="3"/>
        <v>0.42424242424242425</v>
      </c>
      <c r="I18" s="9">
        <f t="shared" si="0"/>
        <v>19</v>
      </c>
      <c r="J18" s="10">
        <f t="shared" si="1"/>
        <v>0.5757575757575758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111</v>
      </c>
      <c r="F27" s="17">
        <f>SUM(F14:F26)</f>
        <v>71</v>
      </c>
      <c r="G27" s="17">
        <f>SUM(G14:G26)</f>
        <v>35</v>
      </c>
      <c r="H27" s="18">
        <f>SUM(F27:G27)/E27</f>
        <v>0.95495495495495497</v>
      </c>
      <c r="I27" s="17">
        <f t="shared" si="0"/>
        <v>5</v>
      </c>
      <c r="J27" s="18">
        <f t="shared" si="1"/>
        <v>4.5045045045045043E-2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ht="13" x14ac:dyDescent="0.3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5">
      <c r="B33" s="39"/>
      <c r="C33" s="39"/>
      <c r="D33" s="39"/>
      <c r="G33" s="35"/>
      <c r="H33" s="35"/>
      <c r="I33" s="35"/>
      <c r="J33" s="35"/>
    </row>
    <row r="34" spans="1:10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5"/>
    <row r="36" spans="1:10" ht="45" customHeight="1" x14ac:dyDescent="0.25">
      <c r="B36" s="41" t="str">
        <f>B10</f>
        <v>MCA. EUGENIO CHÁVEZ ORTIZ</v>
      </c>
      <c r="C36" s="41"/>
      <c r="D36" s="41"/>
      <c r="E36" s="13"/>
      <c r="F36" s="13"/>
      <c r="G36" s="41" t="str">
        <f>'4'!G41:J41</f>
        <v>LIC. RENATA RAMOS MORENO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 chávez ortíz</cp:lastModifiedBy>
  <cp:revision/>
  <cp:lastPrinted>2024-06-12T21:06:43Z</cp:lastPrinted>
  <dcterms:created xsi:type="dcterms:W3CDTF">2021-11-22T14:45:25Z</dcterms:created>
  <dcterms:modified xsi:type="dcterms:W3CDTF">2025-04-03T14:19:31Z</dcterms:modified>
  <cp:category/>
  <cp:contentStatus/>
</cp:coreProperties>
</file>