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FDB088E6-F5A4-4F01-959B-BC43C409A3A4}" xr6:coauthVersionLast="47" xr6:coauthVersionMax="47" xr10:uidLastSave="{00000000-0000-0000-0000-000000000000}"/>
  <bookViews>
    <workbookView xWindow="-120" yWindow="-120" windowWidth="20730" windowHeight="11160" tabRatio="57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'2'!$A$1:$N$29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I16" i="10"/>
  <c r="I17" i="10"/>
  <c r="I18" i="10"/>
  <c r="I15" i="10"/>
  <c r="I14" i="10" l="1"/>
  <c r="L14" i="10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I18" i="22" l="1"/>
  <c r="I17" i="22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29" i="22"/>
  <c r="E15" i="22"/>
  <c r="D15" i="22"/>
  <c r="C15" i="22"/>
  <c r="A15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C14" i="22"/>
  <c r="D14" i="22"/>
  <c r="E14" i="22"/>
  <c r="B29" i="22"/>
  <c r="L8" i="22"/>
  <c r="H8" i="22"/>
  <c r="E8" i="22"/>
  <c r="N20" i="22"/>
  <c r="M20" i="22"/>
  <c r="K20" i="22"/>
  <c r="F20" i="22"/>
  <c r="N21" i="10"/>
  <c r="M21" i="10"/>
  <c r="F21" i="10"/>
  <c r="E21" i="10"/>
  <c r="I14" i="23" l="1"/>
  <c r="E23" i="23"/>
  <c r="L21" i="10"/>
  <c r="I21" i="10"/>
  <c r="L15" i="22"/>
  <c r="I14" i="22"/>
  <c r="E23" i="25"/>
  <c r="L14" i="24"/>
  <c r="L16" i="24"/>
  <c r="E21" i="24"/>
  <c r="L14" i="23"/>
  <c r="L15" i="23"/>
  <c r="L17" i="23"/>
  <c r="L14" i="22"/>
  <c r="E20" i="22"/>
  <c r="I23" i="23" l="1"/>
  <c r="L23" i="23"/>
  <c r="I23" i="25"/>
  <c r="J23" i="25" s="1"/>
  <c r="L23" i="25"/>
  <c r="H23" i="25"/>
  <c r="I21" i="24"/>
  <c r="L21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<sst xmlns="http://schemas.openxmlformats.org/spreadsheetml/2006/main" count="193" uniqueCount="47">
  <si>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</si>
  <si>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</si>
  <si>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</si>
  <si>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</si>
  <si>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</si>
  <si>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</si>
  <si>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</si>
  <si>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</si>
  <si>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</si>
  <si>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</si>
  <si>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</si>
  <si>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</si>
  <si>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</si>
  <si>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</si>
  <si>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</si>
  <si>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</si>
  <si>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</si>
  <si>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</si>
  <si>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</si>
  <si>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</si>
  <si>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</si>
  <si>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</si>
  <si>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</si>
  <si>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</si>
  <si>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</si>
  <si>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</si>
  <si>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</si>
  <si>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</si>
  <si>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</si>
  <si>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</si>
  <si>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</si>
  <si>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</si>
  <si>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</si>
  <si>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</si>
  <si>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</si>
  <si>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</si>
  <si>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</si>
  <si>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MODELADO Y DISEÑO INDUSTRIAL</t>
  </si>
  <si>
    <t>FEBRERO - JUNIO 2025</t>
  </si>
  <si>
    <t>AUTOMATIZACIÓN DE SISTEMAS DE PRODUCCIÓN</t>
  </si>
  <si>
    <t>SISTEMAS DE MANUFACTURA</t>
  </si>
  <si>
    <t>SIMULACION</t>
  </si>
  <si>
    <t>801B</t>
  </si>
  <si>
    <t>601A</t>
  </si>
  <si>
    <t>601B</t>
  </si>
  <si>
    <t>II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</si>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</sst>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7" zoomScale="90" zoomScaleNormal="90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35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7" t="s">
        <v>38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24" t="s">
        <v>39</v>
      </c>
      <c r="B14" s="9" t="s">
        <v>21</v>
      </c>
      <c r="C14" s="9" t="s">
        <v>42</v>
      </c>
      <c r="D14" s="9" t="s">
        <v>31</v>
      </c>
      <c r="E14" s="9">
        <v>30</v>
      </c>
      <c r="F14" s="9">
        <v>25</v>
      </c>
      <c r="G14" s="9"/>
      <c r="H14" s="10"/>
      <c r="I14" s="9">
        <f t="shared" ref="I14" si="0">(E14-SUM(F14:G14))-K14</f>
        <v>5</v>
      </c>
      <c r="J14" s="10"/>
      <c r="K14" s="9">
        <v>0</v>
      </c>
      <c r="L14" s="10">
        <f t="shared" ref="L14" si="1">K14/E14</f>
        <v>0</v>
      </c>
      <c r="M14" s="9">
        <v>69.05</v>
      </c>
      <c r="N14" s="15">
        <v>0.83</v>
      </c>
    </row>
    <row r="15" spans="1:14" s="11" customFormat="1" x14ac:dyDescent="0.2">
      <c r="A15" s="24" t="s">
        <v>37</v>
      </c>
      <c r="B15" s="9" t="s">
        <v>21</v>
      </c>
      <c r="C15" s="9" t="s">
        <v>42</v>
      </c>
      <c r="D15" s="9" t="s">
        <v>31</v>
      </c>
      <c r="E15" s="9">
        <v>26</v>
      </c>
      <c r="F15" s="9">
        <v>23</v>
      </c>
      <c r="G15" s="9"/>
      <c r="H15" s="10"/>
      <c r="I15" s="9">
        <f t="shared" ref="I15:I18" si="2">(E15-SUM(F15:G15))-K15</f>
        <v>3</v>
      </c>
      <c r="J15" s="10"/>
      <c r="K15" s="9">
        <v>0</v>
      </c>
      <c r="L15" s="10">
        <f t="shared" ref="L15:L18" si="3">K15/E15</f>
        <v>0</v>
      </c>
      <c r="M15" s="9">
        <v>79.03</v>
      </c>
      <c r="N15" s="15">
        <v>0.88</v>
      </c>
    </row>
    <row r="16" spans="1:14" s="11" customFormat="1" x14ac:dyDescent="0.2">
      <c r="A16" s="24" t="s">
        <v>40</v>
      </c>
      <c r="B16" s="9" t="s">
        <v>21</v>
      </c>
      <c r="C16" s="9" t="s">
        <v>43</v>
      </c>
      <c r="D16" s="9" t="s">
        <v>31</v>
      </c>
      <c r="E16" s="9">
        <v>23</v>
      </c>
      <c r="F16" s="9">
        <v>6</v>
      </c>
      <c r="G16" s="9"/>
      <c r="H16" s="10"/>
      <c r="I16" s="9">
        <f t="shared" si="2"/>
        <v>17</v>
      </c>
      <c r="J16" s="10"/>
      <c r="K16" s="9">
        <v>0</v>
      </c>
      <c r="L16" s="10">
        <f t="shared" si="3"/>
        <v>0</v>
      </c>
      <c r="M16" s="9">
        <v>19.04</v>
      </c>
      <c r="N16" s="15">
        <v>0.26</v>
      </c>
    </row>
    <row r="17" spans="1:14" s="11" customFormat="1" x14ac:dyDescent="0.2">
      <c r="A17" s="24" t="s">
        <v>41</v>
      </c>
      <c r="B17" s="9" t="s">
        <v>21</v>
      </c>
      <c r="C17" s="9" t="s">
        <v>43</v>
      </c>
      <c r="D17" s="9" t="s">
        <v>31</v>
      </c>
      <c r="E17" s="9">
        <v>19</v>
      </c>
      <c r="F17" s="9">
        <v>17</v>
      </c>
      <c r="G17" s="9"/>
      <c r="H17" s="10"/>
      <c r="I17" s="9">
        <f t="shared" si="2"/>
        <v>2</v>
      </c>
      <c r="J17" s="10"/>
      <c r="K17" s="9">
        <v>0</v>
      </c>
      <c r="L17" s="10">
        <f t="shared" si="3"/>
        <v>0</v>
      </c>
      <c r="M17" s="9">
        <v>76.73</v>
      </c>
      <c r="N17" s="15">
        <v>0.63</v>
      </c>
    </row>
    <row r="18" spans="1:14" s="11" customFormat="1" x14ac:dyDescent="0.2">
      <c r="A18" s="24" t="s">
        <v>41</v>
      </c>
      <c r="B18" s="9" t="s">
        <v>21</v>
      </c>
      <c r="C18" s="9" t="s">
        <v>44</v>
      </c>
      <c r="D18" s="9" t="s">
        <v>31</v>
      </c>
      <c r="E18" s="9">
        <v>19</v>
      </c>
      <c r="F18" s="9">
        <v>18</v>
      </c>
      <c r="G18" s="9"/>
      <c r="H18" s="10"/>
      <c r="I18" s="9">
        <f t="shared" si="2"/>
        <v>1</v>
      </c>
      <c r="J18" s="10"/>
      <c r="K18" s="9">
        <v>0</v>
      </c>
      <c r="L18" s="10">
        <f t="shared" si="3"/>
        <v>0</v>
      </c>
      <c r="M18" s="9">
        <v>79.47</v>
      </c>
      <c r="N18" s="15">
        <v>0.63</v>
      </c>
    </row>
    <row r="19" spans="1:14" s="11" customFormat="1" x14ac:dyDescent="0.2">
      <c r="A19" s="24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89</v>
      </c>
      <c r="G21" s="17"/>
      <c r="H21" s="18"/>
      <c r="I21" s="17">
        <f t="shared" ref="I21" si="4">(E21-SUM(F21:G21))-K21</f>
        <v>28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64.663999999999987</v>
      </c>
      <c r="N21" s="19">
        <f>AVERAGE(N14:N20)</f>
        <v>0.64600000000000002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">
        <v>34</v>
      </c>
      <c r="C30" s="43"/>
      <c r="D30" s="43"/>
      <c r="E30" s="13"/>
      <c r="F30" s="13"/>
      <c r="G30" s="43" t="s">
        <v>36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abSelected="1" zoomScale="120" zoomScaleNormal="120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AUTOMATIZACIÓN DE SISTEMAS DE PRODUCCIÓN</v>
      </c>
      <c r="B14" s="9" t="s">
        <v>45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>
        <v>12</v>
      </c>
      <c r="G14" s="9"/>
      <c r="H14" s="10"/>
      <c r="I14" s="9">
        <f t="shared" ref="I14:I20" si="0">(E14-SUM(F14:G14))-K14</f>
        <v>18</v>
      </c>
      <c r="J14" s="10"/>
      <c r="K14" s="9">
        <v>0</v>
      </c>
      <c r="L14" s="10">
        <f t="shared" ref="L14:L20" si="1">K14/E14</f>
        <v>0</v>
      </c>
      <c r="M14" s="9">
        <v>35.659999999999997</v>
      </c>
      <c r="N14" s="15">
        <v>0.4</v>
      </c>
    </row>
    <row r="15" spans="1:14" s="11" customFormat="1" x14ac:dyDescent="0.2">
      <c r="A15" s="9" t="str">
        <f>'1'!A15</f>
        <v>MODELADO Y DISEÑO INDUSTRIAL</v>
      </c>
      <c r="B15" s="9" t="s">
        <v>45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82.11</v>
      </c>
      <c r="N15" s="15">
        <v>0.42</v>
      </c>
    </row>
    <row r="16" spans="1:14" s="11" customFormat="1" x14ac:dyDescent="0.2">
      <c r="A16" s="9" t="str">
        <f>'1'!A16</f>
        <v>SISTEMAS DE MANUFACTURA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14</v>
      </c>
      <c r="G16" s="9"/>
      <c r="H16" s="10"/>
      <c r="I16" s="9">
        <f t="shared" ref="I16:I18" si="2">(E16-SUM(F16:G16))-K16</f>
        <v>9</v>
      </c>
      <c r="J16" s="10"/>
      <c r="K16" s="9">
        <v>0</v>
      </c>
      <c r="L16" s="10">
        <f t="shared" ref="L16:L18" si="3">K16/E16</f>
        <v>0</v>
      </c>
      <c r="M16" s="9">
        <v>50.86</v>
      </c>
      <c r="N16" s="15">
        <v>0.61</v>
      </c>
    </row>
    <row r="17" spans="1:14" s="11" customFormat="1" ht="12" customHeight="1" x14ac:dyDescent="0.2">
      <c r="A17" s="9" t="str">
        <f>'1'!A17</f>
        <v>SIMULACION</v>
      </c>
      <c r="B17" s="9" t="s">
        <v>46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2"/>
        <v>19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46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si="2"/>
        <v>19</v>
      </c>
      <c r="J18" s="10"/>
      <c r="K18" s="9">
        <v>0</v>
      </c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117</v>
      </c>
      <c r="F20" s="17">
        <f>SUM(F14:F19)</f>
        <v>51</v>
      </c>
      <c r="G20" s="17"/>
      <c r="H20" s="18"/>
      <c r="I20" s="17">
        <f t="shared" si="0"/>
        <v>66</v>
      </c>
      <c r="J20" s="18"/>
      <c r="K20" s="17">
        <f>SUM(K14:K19)</f>
        <v>0</v>
      </c>
      <c r="L20" s="18">
        <f t="shared" si="1"/>
        <v>0</v>
      </c>
      <c r="M20" s="17">
        <f>AVERAGE(M14:M19)</f>
        <v>56.21</v>
      </c>
      <c r="N20" s="19">
        <f>AVERAGE(N14:N19)</f>
        <v>0.47666666666666674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tr">
        <f>B10</f>
        <v>MC. CARLOS MARTINEZ GALAN</v>
      </c>
      <c r="C29" s="43"/>
      <c r="D29" s="43"/>
      <c r="E29" s="13"/>
      <c r="F29" s="13"/>
      <c r="G29" s="43" t="str">
        <f>'1'!G30</f>
        <v>ING. FLOR ILIANA CHONTAL PELAYO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AUTOMATIZACIÓN DE SISTEMAS DE PRODUCCIÓN</v>
      </c>
      <c r="B14" s="9"/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3" si="0">(E14-SUM(F14:G14))-K14</f>
        <v>30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MODELADO Y DISEÑO INDUSTRIAL</v>
      </c>
      <c r="B15" s="9"/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/>
      <c r="I16" s="9">
        <f t="shared" ref="I16" si="2">(E16-SUM(F16:G16))-K16</f>
        <v>23</v>
      </c>
      <c r="J16" s="10"/>
      <c r="K16" s="9">
        <v>0</v>
      </c>
      <c r="L16" s="10">
        <f t="shared" ref="L16" si="3">K16/E16</f>
        <v>0</v>
      </c>
      <c r="M16" s="22"/>
      <c r="N16" s="15"/>
    </row>
    <row r="17" spans="1:14" s="11" customFormat="1" x14ac:dyDescent="0.2">
      <c r="A17" s="9" t="str">
        <f>'1'!A17</f>
        <v>SIMULACION</v>
      </c>
      <c r="B17" s="9"/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22"/>
      <c r="N17" s="15"/>
    </row>
    <row r="18" spans="1:14" s="11" customFormat="1" x14ac:dyDescent="0.2">
      <c r="A18" s="9" t="str">
        <f>'1'!A18</f>
        <v>SIMULACION</v>
      </c>
      <c r="B18" s="9"/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ref="I18" si="4">(E18-SUM(F18:G18))-K18</f>
        <v>19</v>
      </c>
      <c r="J18" s="10"/>
      <c r="K18" s="9">
        <v>0</v>
      </c>
      <c r="L18" s="10">
        <f t="shared" ref="L18" si="5">K18/E18</f>
        <v>0</v>
      </c>
      <c r="M18" s="22"/>
      <c r="N18" s="15"/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0</v>
      </c>
      <c r="G23" s="17"/>
      <c r="H23" s="18"/>
      <c r="I23" s="17">
        <f t="shared" si="0"/>
        <v>117</v>
      </c>
      <c r="J23" s="18"/>
      <c r="K23" s="17">
        <f>SUM(K14:K22)</f>
        <v>0</v>
      </c>
      <c r="L23" s="18">
        <f t="shared" si="1"/>
        <v>0</v>
      </c>
      <c r="M23" s="21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6"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AUTOMATIZACIÓN DE SISTEMAS DE PRODUCCIÓN</v>
      </c>
      <c r="B14" s="9"/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1" si="0">(E14-SUM(F14:G14))-K14</f>
        <v>30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MODELADO Y DISEÑO INDUSTRIAL</v>
      </c>
      <c r="B15" s="9"/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ref="I15" si="2">(E15-SUM(F15:G15))-K15</f>
        <v>26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SIMULACION</v>
      </c>
      <c r="B17" s="9"/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ref="I17" si="4">(E17-SUM(F17:G17))-K17</f>
        <v>19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/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ref="I18" si="6">(E18-SUM(F18:G18))-K18</f>
        <v>19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0</v>
      </c>
      <c r="G21" s="17"/>
      <c r="H21" s="18"/>
      <c r="I21" s="17">
        <f t="shared" si="0"/>
        <v>117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9" t="str">
        <f>'1'!A14</f>
        <v>AUTOMATIZACIÓN DE SISTEMAS DE PRODUCCIÓN</v>
      </c>
      <c r="B14" s="9" t="s">
        <v>32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MODELADO Y DISEÑO INDUSTRIAL</v>
      </c>
      <c r="B15" s="9" t="s">
        <v>32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SIMULACION</v>
      </c>
      <c r="B17" s="9" t="s">
        <v>32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32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117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2025-04-08T17:46:59Z</dcterms:modified>
  <cp:category/>
  <cp:contentStatus/>
</cp:coreProperties>
</file>