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AE0052F9-868F-44A2-BAA4-24451ACA4ADD}" xr6:coauthVersionLast="47" xr6:coauthVersionMax="47" xr10:uidLastSave="{00000000-0000-0000-0000-000000000000}"/>
  <bookViews>
    <workbookView xWindow="0" yWindow="0" windowWidth="10245" windowHeight="10920" tabRatio="575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<sst xmlns="http://schemas.openxmlformats.org/spreadsheetml/2006/main" count="203" uniqueCount="49">
  <si>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</si>
  <si>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</si>
  <si>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</si>
  <si>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</si>
  <si>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</si>
  <si>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</si>
  <si>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</si>
  <si>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</si>
  <si>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</si>
  <si>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</si>
  <si>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</si>
  <si>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</si>
  <si>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</si>
  <si>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</si>
  <si>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</si>
  <si>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</si>
  <si>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</si>
  <si>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</si>
  <si>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</si>
  <si>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</si>
  <si>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</si>
  <si>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</si>
  <si>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</si>
  <si>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</si>
  <si>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</si>
  <si>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</si>
  <si>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</si>
  <si>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</si>
  <si>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</si>
  <si>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</si>
  <si>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</si>
  <si>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</si>
  <si>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</si>
  <si>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</si>
  <si>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</si>
  <si>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</si>
  <si>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</si>
  <si>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</si>
  <si>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</si>
  <si>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</si>
  <si>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</si>
  <si>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</si>
  <si>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</si>
  <si>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</si>
  <si>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</si>
  <si>
    <t>II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</si>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</sst>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4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24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24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24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24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24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45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12</v>
      </c>
      <c r="G14" s="9"/>
      <c r="H14" s="10"/>
      <c r="I14" s="9">
        <f t="shared" ref="I14:I20" si="0">(E14-SUM(F14:G14))-K14</f>
        <v>18</v>
      </c>
      <c r="J14" s="10"/>
      <c r="K14" s="9">
        <v>0</v>
      </c>
      <c r="L14" s="10">
        <f t="shared" ref="L14:L20" si="1">K14/E14</f>
        <v>0</v>
      </c>
      <c r="M14" s="9">
        <v>35.659999999999997</v>
      </c>
      <c r="N14" s="15">
        <v>0.4</v>
      </c>
    </row>
    <row r="15" spans="1:14" s="11" customFormat="1" x14ac:dyDescent="0.2">
      <c r="A15" s="9" t="str">
        <f>'1'!A15</f>
        <v>MODELADO Y DISEÑO INDUSTRIAL</v>
      </c>
      <c r="B15" s="9" t="s">
        <v>45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82.11</v>
      </c>
      <c r="N15" s="15">
        <v>0.42</v>
      </c>
    </row>
    <row r="16" spans="1:14" s="11" customFormat="1" x14ac:dyDescent="0.2">
      <c r="A16" s="9" t="str">
        <f>'1'!A16</f>
        <v>SISTEMAS DE MANUFACTURA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14</v>
      </c>
      <c r="G16" s="9"/>
      <c r="H16" s="10"/>
      <c r="I16" s="9">
        <f t="shared" ref="I16:I18" si="2">(E16-SUM(F16:G16))-K16</f>
        <v>9</v>
      </c>
      <c r="J16" s="10"/>
      <c r="K16" s="9">
        <v>0</v>
      </c>
      <c r="L16" s="10">
        <f t="shared" ref="L16:L18" si="3">K16/E16</f>
        <v>0</v>
      </c>
      <c r="M16" s="9">
        <v>50.86</v>
      </c>
      <c r="N16" s="15">
        <v>0.61</v>
      </c>
    </row>
    <row r="17" spans="1:14" s="11" customFormat="1" ht="12" customHeight="1" x14ac:dyDescent="0.2">
      <c r="A17" s="9" t="str">
        <f>'1'!A17</f>
        <v>SIMULACION</v>
      </c>
      <c r="B17" s="9" t="s">
        <v>46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46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51</v>
      </c>
      <c r="G20" s="17"/>
      <c r="H20" s="18"/>
      <c r="I20" s="17">
        <f t="shared" si="0"/>
        <v>66</v>
      </c>
      <c r="J20" s="18"/>
      <c r="K20" s="17">
        <f>SUM(K14:K19)</f>
        <v>0</v>
      </c>
      <c r="L20" s="18">
        <f t="shared" si="1"/>
        <v>0</v>
      </c>
      <c r="M20" s="17">
        <f>AVERAGE(M14:M19)</f>
        <v>56.21</v>
      </c>
      <c r="N20" s="19">
        <f>AVERAGE(N14:N19)</f>
        <v>0.47666666666666674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'1'!G30</f>
        <v>ING. FLOR ILIANA CHONTAL PELAYO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46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13</v>
      </c>
      <c r="G16" s="9"/>
      <c r="H16" s="10"/>
      <c r="I16" s="9">
        <f t="shared" ref="I16" si="2">(E16-SUM(F16:G16))-K16</f>
        <v>10</v>
      </c>
      <c r="J16" s="10"/>
      <c r="K16" s="9">
        <v>0</v>
      </c>
      <c r="L16" s="10">
        <f t="shared" ref="L16" si="3">K16/E16</f>
        <v>0</v>
      </c>
      <c r="M16" s="22">
        <v>47.69</v>
      </c>
      <c r="N16" s="15">
        <v>0.56999999999999995</v>
      </c>
    </row>
    <row r="17" spans="1:14" s="11" customFormat="1" x14ac:dyDescent="0.2">
      <c r="A17" s="9" t="str">
        <f>'1'!A17</f>
        <v>SIMULACION</v>
      </c>
      <c r="B17" s="9" t="s">
        <v>45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77.89</v>
      </c>
      <c r="N17" s="15">
        <v>0.78939999999999999</v>
      </c>
    </row>
    <row r="18" spans="1:14" s="11" customFormat="1" x14ac:dyDescent="0.2">
      <c r="A18" s="9" t="str">
        <f>'1'!A18</f>
        <v>SIMULACION</v>
      </c>
      <c r="B18" s="9" t="s">
        <v>45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17</v>
      </c>
      <c r="G18" s="9"/>
      <c r="H18" s="10"/>
      <c r="I18" s="9">
        <f t="shared" ref="I18" si="4">(E18-SUM(F18:G18))-K18</f>
        <v>2</v>
      </c>
      <c r="J18" s="10"/>
      <c r="K18" s="9">
        <v>0</v>
      </c>
      <c r="L18" s="10">
        <f t="shared" ref="L18" si="5">K18/E18</f>
        <v>0</v>
      </c>
      <c r="M18" s="22">
        <v>61.57</v>
      </c>
      <c r="N18" s="15">
        <v>0.74</v>
      </c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44</v>
      </c>
      <c r="G23" s="17"/>
      <c r="H23" s="18"/>
      <c r="I23" s="17">
        <f t="shared" si="0"/>
        <v>73</v>
      </c>
      <c r="J23" s="18"/>
      <c r="K23" s="17">
        <f>SUM(K14:K22)</f>
        <v>0</v>
      </c>
      <c r="L23" s="18">
        <f t="shared" si="1"/>
        <v>0</v>
      </c>
      <c r="M23" s="21">
        <f>AVERAGE(M14:M22)</f>
        <v>62.383333333333333</v>
      </c>
      <c r="N23" s="19">
        <f>AVERAGE(N14:N22)</f>
        <v>0.69980000000000009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abSelected="1" topLeftCell="C14" zoomScale="80" zoomScaleNormal="8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47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20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9">
        <v>48.94</v>
      </c>
      <c r="N14" s="15">
        <v>0.67</v>
      </c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 t="s">
        <v>48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18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64.78</v>
      </c>
      <c r="N16" s="15">
        <v>0.78</v>
      </c>
    </row>
    <row r="17" spans="1:14" s="11" customFormat="1" x14ac:dyDescent="0.2">
      <c r="A17" s="9" t="str">
        <f>'1'!A17</f>
        <v>SIMULACION</v>
      </c>
      <c r="B17" s="9" t="s">
        <v>48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17</v>
      </c>
      <c r="G17" s="9"/>
      <c r="H17" s="10"/>
      <c r="I17" s="9">
        <f t="shared" ref="I17" si="4">(E17-SUM(F17:G17))-K17</f>
        <v>2</v>
      </c>
      <c r="J17" s="10"/>
      <c r="K17" s="9">
        <v>0</v>
      </c>
      <c r="L17" s="10">
        <f t="shared" ref="L17" si="5">K17/E17</f>
        <v>0</v>
      </c>
      <c r="M17" s="9">
        <v>71.84</v>
      </c>
      <c r="N17" s="15">
        <v>0.84</v>
      </c>
    </row>
    <row r="18" spans="1:14" s="11" customFormat="1" x14ac:dyDescent="0.2">
      <c r="A18" s="9" t="str">
        <f>'1'!A18</f>
        <v>SIMULACION</v>
      </c>
      <c r="B18" s="9" t="s">
        <v>48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6</v>
      </c>
      <c r="G18" s="9"/>
      <c r="H18" s="10"/>
      <c r="I18" s="9">
        <f t="shared" ref="I18" si="6">(E18-SUM(F18:G18))-K18</f>
        <v>13</v>
      </c>
      <c r="J18" s="10"/>
      <c r="K18" s="9">
        <v>0</v>
      </c>
      <c r="L18" s="10">
        <f t="shared" ref="L18" si="7">K18/E18</f>
        <v>0</v>
      </c>
      <c r="M18" s="9">
        <v>25.78</v>
      </c>
      <c r="N18" s="15">
        <v>0.32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61</v>
      </c>
      <c r="G21" s="17"/>
      <c r="H21" s="18"/>
      <c r="I21" s="17">
        <f t="shared" si="0"/>
        <v>56</v>
      </c>
      <c r="J21" s="18"/>
      <c r="K21" s="17">
        <f>SUM(K14:K20)</f>
        <v>0</v>
      </c>
      <c r="L21" s="18">
        <f t="shared" si="1"/>
        <v>0</v>
      </c>
      <c r="M21" s="17">
        <f>AVERAGE(M14:M20)</f>
        <v>52.835000000000001</v>
      </c>
      <c r="N21" s="19">
        <f>AVERAGE(N14:N20)</f>
        <v>0.65249999999999997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14" zoomScale="115" zoomScaleNormal="85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/>
      <c r="N14" s="15"/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0</v>
      </c>
      <c r="G23" s="17">
        <f>SUM(G14:G22)</f>
        <v>0</v>
      </c>
      <c r="H23" s="18">
        <f>SUM(F23:G23)/E23</f>
        <v>0</v>
      </c>
      <c r="I23" s="17">
        <f t="shared" ref="I23" si="3">(E23-SUM(F23:G23))-K23</f>
        <v>117</v>
      </c>
      <c r="J23" s="18">
        <f t="shared" ref="J23" si="4">I23/E23</f>
        <v>1</v>
      </c>
      <c r="K23" s="17">
        <f>SUM(K14:K22)</f>
        <v>0</v>
      </c>
      <c r="L23" s="18">
        <f t="shared" ref="L23" si="5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2025-06-05T02:09:23Z</dcterms:modified>
  <cp:category/>
  <cp:contentStatus/>
</cp:coreProperties>
</file>