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drawings/drawing2.xml" ContentType="application/vnd.openxmlformats-officedocument.drawing+xml"/>
  <Override PartName="/xl/comments2.xml" ContentType="application/vnd.openxmlformats-officedocument.spreadsheetml.comments+xml"/>
  <Override PartName="/xl/drawings/drawing3.xml" ContentType="application/vnd.openxmlformats-officedocument.drawing+xml"/>
  <Override PartName="/xl/comments3.xml" ContentType="application/vnd.openxmlformats-officedocument.spreadsheetml.comments+xml"/>
  <Override PartName="/xl/drawings/drawing4.xml" ContentType="application/vnd.openxmlformats-officedocument.drawing+xml"/>
  <Override PartName="/xl/comments4.xml" ContentType="application/vnd.openxmlformats-officedocument.spreadsheetml.comments+xml"/>
  <Override PartName="/xl/drawings/drawing5.xml" ContentType="application/vnd.openxmlformats-officedocument.drawing+xml"/>
  <Override PartName="/xl/comments5.xml" ContentType="application/vnd.openxmlformats-officedocument.spreadsheetml.comment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827"/>
  <workbookPr/>
  <mc:AlternateContent xmlns:mc="http://schemas.openxmlformats.org/markup-compatibility/2006">
    <mc:Choice Requires="x15">
      <x15ac:absPath xmlns:x15ac="http://schemas.microsoft.com/office/spreadsheetml/2010/11/ac" url="E:\IIND\2025\2025_1\ESCOLARIZADO\"/>
    </mc:Choice>
  </mc:AlternateContent>
  <xr:revisionPtr revIDLastSave="0" documentId="13_ncr:1_{6217F140-F297-4C0A-ABA8-EEED9328B0A9}" xr6:coauthVersionLast="47" xr6:coauthVersionMax="47" xr10:uidLastSave="{00000000-0000-0000-0000-000000000000}"/>
  <bookViews>
    <workbookView xWindow="-120" yWindow="-120" windowWidth="20730" windowHeight="11160" tabRatio="575" activeTab="4" xr2:uid="{00000000-000D-0000-FFFF-FFFF00000000}"/>
  </bookViews>
  <sheets>
    <sheet name="1" sheetId="10" r:id="rId1"/>
    <sheet name="2" sheetId="22" r:id="rId2"/>
    <sheet name="3" sheetId="23" r:id="rId3"/>
    <sheet name="4" sheetId="24" r:id="rId4"/>
    <sheet name="Final" sheetId="25" r:id="rId5"/>
  </sheets>
  <definedNames>
    <definedName name="_xlnm.Print_Area" localSheetId="0">'1'!$A$1:$N$30</definedName>
    <definedName name="_xlnm.Print_Area" localSheetId="1">'2'!$A$1:$N$29</definedName>
    <definedName name="_xlnm.Print_Area" localSheetId="2">'3'!$A$1:$N$32</definedName>
    <definedName name="_xlnm.Print_Area" localSheetId="3">'4'!$A$1:$N$30</definedName>
    <definedName name="_xlnm.Print_Area" localSheetId="4">Final!$A$1:$N$32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I15" i="25" l="1"/>
  <c r="I16" i="25"/>
  <c r="I17" i="25"/>
  <c r="I18" i="25"/>
  <c r="I14" i="25"/>
  <c r="I14" i="24"/>
  <c r="L15" i="10"/>
  <c r="L16" i="10"/>
  <c r="L17" i="10"/>
  <c r="L18" i="10"/>
  <c r="I16" i="10"/>
  <c r="I17" i="10"/>
  <c r="I18" i="10"/>
  <c r="I15" i="10"/>
  <c r="I14" i="10" l="1"/>
  <c r="L14" i="10"/>
  <c r="A16" i="22"/>
  <c r="C16" i="22"/>
  <c r="D16" i="22"/>
  <c r="E16" i="22"/>
  <c r="L16" i="22" s="1"/>
  <c r="A17" i="22"/>
  <c r="C17" i="22"/>
  <c r="D17" i="22"/>
  <c r="E17" i="22"/>
  <c r="L17" i="22" s="1"/>
  <c r="A18" i="22"/>
  <c r="C18" i="22"/>
  <c r="D18" i="22"/>
  <c r="E18" i="22"/>
  <c r="L18" i="22" s="1"/>
  <c r="I18" i="22" l="1"/>
  <c r="I17" i="22"/>
  <c r="I16" i="22"/>
  <c r="E18" i="25"/>
  <c r="D18" i="25"/>
  <c r="C18" i="25"/>
  <c r="E17" i="25"/>
  <c r="D17" i="25"/>
  <c r="C17" i="25"/>
  <c r="E16" i="25"/>
  <c r="D16" i="25"/>
  <c r="C16" i="25"/>
  <c r="E15" i="25"/>
  <c r="D15" i="25"/>
  <c r="C15" i="25"/>
  <c r="E14" i="25"/>
  <c r="H14" i="25" s="1"/>
  <c r="D14" i="25"/>
  <c r="C14" i="25"/>
  <c r="A18" i="25"/>
  <c r="A17" i="25"/>
  <c r="A16" i="25"/>
  <c r="A15" i="25"/>
  <c r="A14" i="25"/>
  <c r="E18" i="24"/>
  <c r="L18" i="24" s="1"/>
  <c r="D18" i="24"/>
  <c r="C18" i="24"/>
  <c r="A18" i="24"/>
  <c r="E17" i="24"/>
  <c r="L17" i="24" s="1"/>
  <c r="D17" i="24"/>
  <c r="C17" i="24"/>
  <c r="A17" i="24"/>
  <c r="E16" i="24"/>
  <c r="D16" i="24"/>
  <c r="C16" i="24"/>
  <c r="A16" i="24"/>
  <c r="E15" i="24"/>
  <c r="I15" i="24" s="1"/>
  <c r="D15" i="24"/>
  <c r="C15" i="24"/>
  <c r="A15" i="24"/>
  <c r="E14" i="24"/>
  <c r="D14" i="24"/>
  <c r="C14" i="24"/>
  <c r="A14" i="24"/>
  <c r="E18" i="23"/>
  <c r="D18" i="23"/>
  <c r="C18" i="23"/>
  <c r="A18" i="23"/>
  <c r="E17" i="23"/>
  <c r="D17" i="23"/>
  <c r="C17" i="23"/>
  <c r="A17" i="23"/>
  <c r="E16" i="23"/>
  <c r="L16" i="23" s="1"/>
  <c r="D16" i="23"/>
  <c r="C16" i="23"/>
  <c r="A16" i="23"/>
  <c r="E15" i="23"/>
  <c r="D15" i="23"/>
  <c r="C15" i="23"/>
  <c r="A15" i="23"/>
  <c r="E14" i="23"/>
  <c r="D14" i="23"/>
  <c r="C14" i="23"/>
  <c r="A14" i="23"/>
  <c r="G32" i="25"/>
  <c r="G30" i="24"/>
  <c r="G32" i="23"/>
  <c r="G29" i="22"/>
  <c r="E15" i="22"/>
  <c r="D15" i="22"/>
  <c r="C15" i="22"/>
  <c r="A15" i="22"/>
  <c r="A14" i="22"/>
  <c r="F23" i="23"/>
  <c r="B10" i="22"/>
  <c r="K23" i="23"/>
  <c r="M23" i="23"/>
  <c r="N23" i="23"/>
  <c r="I17" i="24" l="1"/>
  <c r="I18" i="24"/>
  <c r="L15" i="24"/>
  <c r="L18" i="23"/>
  <c r="I18" i="23"/>
  <c r="I16" i="23"/>
  <c r="J18" i="25"/>
  <c r="L17" i="25"/>
  <c r="J16" i="25"/>
  <c r="J15" i="25"/>
  <c r="L14" i="25"/>
  <c r="J14" i="25"/>
  <c r="L16" i="25" l="1"/>
  <c r="L15" i="25"/>
  <c r="H18" i="25"/>
  <c r="H17" i="25"/>
  <c r="H16" i="25"/>
  <c r="H15" i="25"/>
  <c r="L18" i="25"/>
  <c r="J17" i="25"/>
  <c r="K21" i="10" l="1"/>
  <c r="N23" i="25" l="1"/>
  <c r="M23" i="25"/>
  <c r="K23" i="25"/>
  <c r="G23" i="25"/>
  <c r="F23" i="25"/>
  <c r="B10" i="25"/>
  <c r="B32" i="25" s="1"/>
  <c r="L8" i="25"/>
  <c r="H8" i="25"/>
  <c r="E8" i="25"/>
  <c r="N21" i="24"/>
  <c r="M21" i="24"/>
  <c r="K21" i="24"/>
  <c r="F21" i="24"/>
  <c r="I16" i="24"/>
  <c r="B10" i="24"/>
  <c r="B30" i="24" s="1"/>
  <c r="L8" i="24"/>
  <c r="H8" i="24"/>
  <c r="E8" i="24"/>
  <c r="I17" i="23"/>
  <c r="I15" i="23"/>
  <c r="B10" i="23"/>
  <c r="B32" i="23" s="1"/>
  <c r="L8" i="23"/>
  <c r="H8" i="23"/>
  <c r="E8" i="23"/>
  <c r="I15" i="22"/>
  <c r="C14" i="22"/>
  <c r="D14" i="22"/>
  <c r="E14" i="22"/>
  <c r="B29" i="22"/>
  <c r="L8" i="22"/>
  <c r="H8" i="22"/>
  <c r="E8" i="22"/>
  <c r="N20" i="22"/>
  <c r="M20" i="22"/>
  <c r="K20" i="22"/>
  <c r="F20" i="22"/>
  <c r="N21" i="10"/>
  <c r="M21" i="10"/>
  <c r="F21" i="10"/>
  <c r="E21" i="10"/>
  <c r="I14" i="23" l="1"/>
  <c r="E23" i="23"/>
  <c r="L21" i="10"/>
  <c r="I21" i="10"/>
  <c r="L15" i="22"/>
  <c r="I14" i="22"/>
  <c r="E23" i="25"/>
  <c r="L14" i="24"/>
  <c r="L16" i="24"/>
  <c r="E21" i="24"/>
  <c r="L14" i="23"/>
  <c r="L15" i="23"/>
  <c r="L17" i="23"/>
  <c r="L14" i="22"/>
  <c r="E20" i="22"/>
  <c r="I23" i="23" l="1"/>
  <c r="L23" i="23"/>
  <c r="I23" i="25"/>
  <c r="J23" i="25" s="1"/>
  <c r="L23" i="25"/>
  <c r="H23" i="25"/>
  <c r="I21" i="24"/>
  <c r="L21" i="24"/>
  <c r="I20" i="22"/>
  <c r="L20" i="22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Operador</author>
  </authors>
  <commentList>
    <comment ref="B8" authorId="0" shapeId="0" xr:uid="{00000000-0006-0000-0000-000001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Operador</author>
  </authors>
  <commentList>
    <comment ref="E8" authorId="0" shapeId="0" xr:uid="{00000000-0006-0000-0100-000001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  <comment ref="H8" authorId="0" shapeId="0" xr:uid="{00000000-0006-0000-0100-000002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  <comment ref="L8" authorId="0" shapeId="0" xr:uid="{00000000-0006-0000-0100-000003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comments3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Operador</author>
  </authors>
  <commentList>
    <comment ref="E8" authorId="0" shapeId="0" xr:uid="{00000000-0006-0000-0200-000001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  <comment ref="H8" authorId="0" shapeId="0" xr:uid="{00000000-0006-0000-0200-000002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  <comment ref="L8" authorId="0" shapeId="0" xr:uid="{00000000-0006-0000-0200-000003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comments4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Operador</author>
  </authors>
  <commentList>
    <comment ref="E8" authorId="0" shapeId="0" xr:uid="{00000000-0006-0000-0300-000001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  <comment ref="H8" authorId="0" shapeId="0" xr:uid="{00000000-0006-0000-0300-000002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  <comment ref="L8" authorId="0" shapeId="0" xr:uid="{00000000-0006-0000-0300-000003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comments5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Operador</author>
  </authors>
  <commentList>
    <comment ref="E8" authorId="0" shapeId="0" xr:uid="{00000000-0006-0000-0400-000001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  <comment ref="H8" authorId="0" shapeId="0" xr:uid="{00000000-0006-0000-0400-000002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  <comment ref="L8" authorId="0" shapeId="0" xr:uid="{00000000-0006-0000-0400-000003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sharedStrings.xml><?xml version="1.0" encoding="utf-8"?>
<sst xmlns="http://schemas.openxmlformats.org/spreadsheetml/2006/main" count="203" uniqueCount="49">
  <si>
    <t>Reporte Parcial y Final del Semestre</t>
  </si>
  <si>
    <t>SUBDIRECCIÓN ACADÉMICA</t>
  </si>
  <si>
    <t>DIVISIÓN DE INGENIERÍA</t>
  </si>
  <si>
    <t>Reporte No.</t>
  </si>
  <si>
    <t>1°</t>
  </si>
  <si>
    <t>Grupos Atendidos:</t>
  </si>
  <si>
    <t>Asig. dif.</t>
  </si>
  <si>
    <t>Periodo Escolar:</t>
  </si>
  <si>
    <t>PROFESOR (A):</t>
  </si>
  <si>
    <t>ASIGNATURA</t>
  </si>
  <si>
    <t>UNI.</t>
  </si>
  <si>
    <t>SEM.</t>
  </si>
  <si>
    <t>CARRERA</t>
  </si>
  <si>
    <t>A</t>
  </si>
  <si>
    <t>B</t>
  </si>
  <si>
    <t>C</t>
  </si>
  <si>
    <t>D</t>
  </si>
  <si>
    <t>E</t>
  </si>
  <si>
    <t>F</t>
  </si>
  <si>
    <t>G</t>
  </si>
  <si>
    <t>H</t>
  </si>
  <si>
    <t>I</t>
  </si>
  <si>
    <t>EP/O</t>
  </si>
  <si>
    <t>ES/R</t>
  </si>
  <si>
    <t>TOTAL</t>
  </si>
  <si>
    <t>-</t>
  </si>
  <si>
    <t>A= Total de alumnos(as) por materia
B= no. De alumnos(as) que alcanzaron las competencias (EP= evaluación de primera oportunidad, ES= evaluación de segunda oportunidad) 
C= % de estudiantes que alcanzaron las competencias por unidad o unidades temáticas en ambas oportunidades (EP+ES). Solamente en el reporte final
D= no. De alumnos(as) que no alcanzaron las competencias en evaluación de primera oportunidad o en su caso en ambas oportunidades  
E= % de alumnos(as) que no alcanzaron las competencias por unidad o unidades temáticas para el reporte final.  
F= No. de estudiantes que desertaron en la materia. 
G= % de estudiantes que desertaron en la materia, tomando como deserción cuando al estudiante se da de baja de la materia o baja definitiva durante el ciclo escolar.
H=Calificación promedio de todos los estudiantes inscritos en el grupo del curso
I= Porcentaje de todos los estudiantes que igualan o superan la calificación promedio.</t>
  </si>
  <si>
    <t>PROFESOR(A)</t>
  </si>
  <si>
    <t>JEFA(E) DE CARRERA</t>
  </si>
  <si>
    <t>Final</t>
  </si>
  <si>
    <t>INSTITUTO TECNOLÓGICO SUPERIOR DE SAN ANDRÉS TUXTLA</t>
  </si>
  <si>
    <t>IIND</t>
  </si>
  <si>
    <t>T</t>
  </si>
  <si>
    <t>INGENIERIA INDUSTRIAL</t>
  </si>
  <si>
    <t>MC. CARLOS MARTINEZ GALAN</t>
  </si>
  <si>
    <t>INDUSTRIAL</t>
  </si>
  <si>
    <t>ING. FLOR ILIANA CHONTAL PELAYO</t>
  </si>
  <si>
    <t>MODELADO Y DISEÑO INDUSTRIAL</t>
  </si>
  <si>
    <t>FEBRERO - JUNIO 2025</t>
  </si>
  <si>
    <t>AUTOMATIZACIÓN DE SISTEMAS DE PRODUCCIÓN</t>
  </si>
  <si>
    <t>SISTEMAS DE MANUFACTURA</t>
  </si>
  <si>
    <t>SIMULACION</t>
  </si>
  <si>
    <t>801B</t>
  </si>
  <si>
    <t>601A</t>
  </si>
  <si>
    <t>601B</t>
  </si>
  <si>
    <t>II</t>
  </si>
  <si>
    <t>SE</t>
  </si>
  <si>
    <t>III</t>
  </si>
  <si>
    <t>IV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</si>
</sst>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%"/>
  </numFmts>
  <fonts count="9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9"/>
      <color indexed="81"/>
      <name val="Tahoma"/>
      <family val="2"/>
    </font>
    <font>
      <sz val="9"/>
      <color indexed="81"/>
      <name val="Tahoma"/>
      <family val="2"/>
    </font>
    <font>
      <sz val="10"/>
      <color theme="1"/>
      <name val="Arial"/>
      <family val="2"/>
    </font>
    <font>
      <b/>
      <sz val="10"/>
      <color theme="1"/>
      <name val="Arial"/>
      <family val="2"/>
    </font>
    <font>
      <sz val="10"/>
      <name val="Arial"/>
      <family val="2"/>
    </font>
    <font>
      <b/>
      <sz val="10"/>
      <name val="Arial"/>
      <family val="2"/>
    </font>
    <font>
      <b/>
      <sz val="11"/>
      <color theme="1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rgb="FFCC99FF"/>
        <bgColor indexed="64"/>
      </patternFill>
    </fill>
  </fills>
  <borders count="1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9" fontId="1" fillId="0" borderId="0" applyFont="0" applyFill="0" applyBorder="0" applyAlignment="0" applyProtection="0"/>
  </cellStyleXfs>
  <cellXfs count="44">
    <xf numFmtId="0" fontId="0" fillId="0" borderId="0" xfId="0"/>
    <xf numFmtId="0" fontId="4" fillId="0" borderId="0" xfId="0" applyFont="1"/>
    <xf numFmtId="0" fontId="5" fillId="0" borderId="0" xfId="0" applyFont="1" applyAlignment="1">
      <alignment horizontal="center"/>
    </xf>
    <xf numFmtId="0" fontId="5" fillId="0" borderId="0" xfId="0" applyFont="1"/>
    <xf numFmtId="0" fontId="5" fillId="0" borderId="0" xfId="0" applyFont="1" applyAlignment="1">
      <alignment horizontal="right"/>
    </xf>
    <xf numFmtId="0" fontId="6" fillId="0" borderId="2" xfId="0" applyFont="1" applyBorder="1" applyAlignment="1">
      <alignment horizontal="center" vertical="center" wrapText="1"/>
    </xf>
    <xf numFmtId="0" fontId="4" fillId="0" borderId="0" xfId="0" applyFont="1" applyAlignment="1">
      <alignment horizontal="center"/>
    </xf>
    <xf numFmtId="0" fontId="5" fillId="2" borderId="1" xfId="0" applyFont="1" applyFill="1" applyBorder="1" applyAlignment="1">
      <alignment horizontal="center" vertical="center" wrapText="1"/>
    </xf>
    <xf numFmtId="0" fontId="4" fillId="0" borderId="8" xfId="0" applyFont="1" applyBorder="1" applyAlignment="1">
      <alignment horizontal="left" vertical="center" wrapText="1"/>
    </xf>
    <xf numFmtId="0" fontId="4" fillId="0" borderId="1" xfId="0" applyFont="1" applyBorder="1" applyAlignment="1">
      <alignment horizontal="center" vertical="center" wrapText="1"/>
    </xf>
    <xf numFmtId="9" fontId="4" fillId="0" borderId="1" xfId="1" applyFont="1" applyBorder="1" applyAlignment="1">
      <alignment horizontal="center" vertical="center" wrapText="1"/>
    </xf>
    <xf numFmtId="0" fontId="4" fillId="0" borderId="0" xfId="0" applyFont="1" applyAlignment="1">
      <alignment wrapText="1"/>
    </xf>
    <xf numFmtId="0" fontId="6" fillId="0" borderId="0" xfId="0" applyFont="1" applyAlignment="1">
      <alignment vertical="center" wrapText="1"/>
    </xf>
    <xf numFmtId="0" fontId="4" fillId="0" borderId="0" xfId="0" applyFont="1" applyAlignment="1">
      <alignment vertical="top"/>
    </xf>
    <xf numFmtId="0" fontId="7" fillId="0" borderId="0" xfId="0" applyFont="1" applyAlignment="1">
      <alignment horizontal="right" vertical="center" wrapText="1"/>
    </xf>
    <xf numFmtId="9" fontId="4" fillId="0" borderId="9" xfId="1" applyFont="1" applyBorder="1" applyAlignment="1">
      <alignment horizontal="center" vertical="center" wrapText="1"/>
    </xf>
    <xf numFmtId="0" fontId="4" fillId="2" borderId="5" xfId="0" applyFont="1" applyFill="1" applyBorder="1" applyAlignment="1">
      <alignment horizontal="center" vertical="center"/>
    </xf>
    <xf numFmtId="0" fontId="4" fillId="2" borderId="6" xfId="0" applyFont="1" applyFill="1" applyBorder="1" applyAlignment="1">
      <alignment horizontal="center" vertical="center"/>
    </xf>
    <xf numFmtId="164" fontId="4" fillId="2" borderId="6" xfId="1" applyNumberFormat="1" applyFont="1" applyFill="1" applyBorder="1" applyAlignment="1">
      <alignment horizontal="center" vertical="center"/>
    </xf>
    <xf numFmtId="9" fontId="4" fillId="2" borderId="7" xfId="1" applyFont="1" applyFill="1" applyBorder="1" applyAlignment="1">
      <alignment horizontal="center" vertical="center"/>
    </xf>
    <xf numFmtId="0" fontId="4" fillId="0" borderId="2" xfId="0" applyFont="1" applyBorder="1" applyAlignment="1">
      <alignment horizontal="center"/>
    </xf>
    <xf numFmtId="2" fontId="4" fillId="2" borderId="6" xfId="0" applyNumberFormat="1" applyFont="1" applyFill="1" applyBorder="1" applyAlignment="1">
      <alignment horizontal="center" vertical="center"/>
    </xf>
    <xf numFmtId="2" fontId="4" fillId="0" borderId="1" xfId="0" applyNumberFormat="1" applyFont="1" applyBorder="1" applyAlignment="1">
      <alignment horizontal="center" vertical="center" wrapText="1"/>
    </xf>
    <xf numFmtId="0" fontId="4" fillId="0" borderId="0" xfId="0" applyFont="1" applyAlignment="1">
      <alignment horizontal="center" wrapText="1"/>
    </xf>
    <xf numFmtId="0" fontId="4" fillId="0" borderId="8" xfId="0" applyFont="1" applyBorder="1" applyAlignment="1">
      <alignment vertical="center" wrapText="1"/>
    </xf>
    <xf numFmtId="0" fontId="5" fillId="0" borderId="0" xfId="0" applyFont="1" applyAlignment="1">
      <alignment horizontal="center"/>
    </xf>
    <xf numFmtId="0" fontId="5" fillId="0" borderId="0" xfId="0" applyFont="1" applyAlignment="1">
      <alignment horizontal="right" vertical="center"/>
    </xf>
    <xf numFmtId="0" fontId="5" fillId="0" borderId="2" xfId="0" applyFont="1" applyBorder="1" applyAlignment="1">
      <alignment horizontal="center"/>
    </xf>
    <xf numFmtId="0" fontId="8" fillId="0" borderId="0" xfId="0" applyFont="1" applyAlignment="1">
      <alignment horizontal="center" vertical="center"/>
    </xf>
    <xf numFmtId="0" fontId="5" fillId="2" borderId="3" xfId="0" applyFont="1" applyFill="1" applyBorder="1" applyAlignment="1">
      <alignment horizontal="center" vertical="center"/>
    </xf>
    <xf numFmtId="0" fontId="5" fillId="2" borderId="1" xfId="0" applyFont="1" applyFill="1" applyBorder="1" applyAlignment="1">
      <alignment horizontal="center" vertical="center"/>
    </xf>
    <xf numFmtId="0" fontId="5" fillId="2" borderId="4" xfId="0" applyFont="1" applyFill="1" applyBorder="1" applyAlignment="1">
      <alignment horizontal="center" vertical="center"/>
    </xf>
    <xf numFmtId="0" fontId="5" fillId="2" borderId="9" xfId="0" applyFont="1" applyFill="1" applyBorder="1" applyAlignment="1">
      <alignment horizontal="center" vertical="center"/>
    </xf>
    <xf numFmtId="0" fontId="4" fillId="0" borderId="0" xfId="0" applyFont="1" applyAlignment="1">
      <alignment horizontal="left" vertical="top" wrapText="1"/>
    </xf>
    <xf numFmtId="0" fontId="5" fillId="2" borderId="3" xfId="0" applyFont="1" applyFill="1" applyBorder="1" applyAlignment="1">
      <alignment horizontal="center" vertical="center" wrapText="1"/>
    </xf>
    <xf numFmtId="0" fontId="5" fillId="2" borderId="1" xfId="0" applyFont="1" applyFill="1" applyBorder="1" applyAlignment="1">
      <alignment horizontal="center" vertical="center" wrapText="1"/>
    </xf>
    <xf numFmtId="0" fontId="5" fillId="0" borderId="0" xfId="0" applyFont="1" applyAlignment="1">
      <alignment horizontal="right"/>
    </xf>
    <xf numFmtId="0" fontId="4" fillId="0" borderId="2" xfId="0" applyFont="1" applyBorder="1" applyAlignment="1">
      <alignment horizontal="center"/>
    </xf>
    <xf numFmtId="0" fontId="5" fillId="2" borderId="10" xfId="0" applyFont="1" applyFill="1" applyBorder="1" applyAlignment="1">
      <alignment horizontal="center" vertical="center"/>
    </xf>
    <xf numFmtId="0" fontId="5" fillId="2" borderId="11" xfId="0" applyFont="1" applyFill="1" applyBorder="1" applyAlignment="1">
      <alignment horizontal="center" vertical="center"/>
    </xf>
    <xf numFmtId="0" fontId="7" fillId="0" borderId="0" xfId="0" applyFont="1" applyAlignment="1">
      <alignment horizontal="center" vertical="center" wrapText="1"/>
    </xf>
    <xf numFmtId="0" fontId="6" fillId="0" borderId="2" xfId="0" applyFont="1" applyBorder="1" applyAlignment="1">
      <alignment horizontal="center" vertical="center" wrapText="1"/>
    </xf>
    <xf numFmtId="0" fontId="4" fillId="0" borderId="0" xfId="0" applyFont="1" applyAlignment="1">
      <alignment horizontal="center"/>
    </xf>
    <xf numFmtId="0" fontId="5" fillId="0" borderId="0" xfId="0" applyFont="1" applyAlignment="1">
      <alignment horizontal="center" vertical="top"/>
    </xf>
  </cellXfs>
  <cellStyles count="2">
    <cellStyle name="Normal" xfId="0" builtinId="0"/>
    <cellStyle name="Porcentaje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11" Type="http://schemas.openxmlformats.org/officeDocument/2006/relationships/customXml" Target="../customXml/item2.xml"/><Relationship Id="rId5" Type="http://schemas.openxmlformats.org/officeDocument/2006/relationships/worksheet" Target="worksheets/sheet5.xml"/><Relationship Id="rId10" Type="http://schemas.openxmlformats.org/officeDocument/2006/relationships/customXml" Target="../customXml/item1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4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5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2442881</xdr:colOff>
      <xdr:row>0</xdr:row>
      <xdr:rowOff>751537</xdr:rowOff>
    </xdr:to>
    <xdr:pic>
      <xdr:nvPicPr>
        <xdr:cNvPr id="4" name="Imagen 3" descr="Inicio - TecNM Celaya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2442881" cy="75153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12</xdr:col>
      <xdr:colOff>78442</xdr:colOff>
      <xdr:row>0</xdr:row>
      <xdr:rowOff>56031</xdr:rowOff>
    </xdr:from>
    <xdr:to>
      <xdr:col>13</xdr:col>
      <xdr:colOff>638736</xdr:colOff>
      <xdr:row>0</xdr:row>
      <xdr:rowOff>760321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953501" y="56031"/>
          <a:ext cx="1322294" cy="704290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2442881</xdr:colOff>
      <xdr:row>0</xdr:row>
      <xdr:rowOff>751537</xdr:rowOff>
    </xdr:to>
    <xdr:pic>
      <xdr:nvPicPr>
        <xdr:cNvPr id="2" name="Imagen 1" descr="Inicio - TecNM Celaya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2442881" cy="75153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12</xdr:col>
      <xdr:colOff>123264</xdr:colOff>
      <xdr:row>0</xdr:row>
      <xdr:rowOff>33618</xdr:rowOff>
    </xdr:from>
    <xdr:to>
      <xdr:col>13</xdr:col>
      <xdr:colOff>683558</xdr:colOff>
      <xdr:row>0</xdr:row>
      <xdr:rowOff>737908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00000000-0008-0000-01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998323" y="33618"/>
          <a:ext cx="1322294" cy="704290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2442881</xdr:colOff>
      <xdr:row>0</xdr:row>
      <xdr:rowOff>751537</xdr:rowOff>
    </xdr:to>
    <xdr:pic>
      <xdr:nvPicPr>
        <xdr:cNvPr id="2" name="Imagen 1" descr="Inicio - TecNM Celaya">
          <a:extLst>
            <a:ext uri="{FF2B5EF4-FFF2-40B4-BE49-F238E27FC236}">
              <a16:creationId xmlns:a16="http://schemas.microsoft.com/office/drawing/2014/main" id="{00000000-0008-0000-02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2442881" cy="75153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12</xdr:col>
      <xdr:colOff>123265</xdr:colOff>
      <xdr:row>0</xdr:row>
      <xdr:rowOff>67236</xdr:rowOff>
    </xdr:from>
    <xdr:to>
      <xdr:col>13</xdr:col>
      <xdr:colOff>683559</xdr:colOff>
      <xdr:row>0</xdr:row>
      <xdr:rowOff>771526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00000000-0008-0000-02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998324" y="67236"/>
          <a:ext cx="1322294" cy="704290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2442881</xdr:colOff>
      <xdr:row>0</xdr:row>
      <xdr:rowOff>751537</xdr:rowOff>
    </xdr:to>
    <xdr:pic>
      <xdr:nvPicPr>
        <xdr:cNvPr id="2" name="Imagen 1" descr="Inicio - TecNM Celaya">
          <a:extLst>
            <a:ext uri="{FF2B5EF4-FFF2-40B4-BE49-F238E27FC236}">
              <a16:creationId xmlns:a16="http://schemas.microsoft.com/office/drawing/2014/main" id="{00000000-0008-0000-03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2442881" cy="75153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12</xdr:col>
      <xdr:colOff>112059</xdr:colOff>
      <xdr:row>0</xdr:row>
      <xdr:rowOff>44823</xdr:rowOff>
    </xdr:from>
    <xdr:to>
      <xdr:col>13</xdr:col>
      <xdr:colOff>672353</xdr:colOff>
      <xdr:row>0</xdr:row>
      <xdr:rowOff>749113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00000000-0008-0000-03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987118" y="44823"/>
          <a:ext cx="1322294" cy="704290"/>
        </a:xfrm>
        <a:prstGeom prst="rect">
          <a:avLst/>
        </a:prstGeom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2442881</xdr:colOff>
      <xdr:row>0</xdr:row>
      <xdr:rowOff>751537</xdr:rowOff>
    </xdr:to>
    <xdr:pic>
      <xdr:nvPicPr>
        <xdr:cNvPr id="2" name="Imagen 1" descr="Inicio - TecNM Celaya">
          <a:extLst>
            <a:ext uri="{FF2B5EF4-FFF2-40B4-BE49-F238E27FC236}">
              <a16:creationId xmlns:a16="http://schemas.microsoft.com/office/drawing/2014/main" id="{00000000-0008-0000-04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2442881" cy="75153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12</xdr:col>
      <xdr:colOff>112059</xdr:colOff>
      <xdr:row>0</xdr:row>
      <xdr:rowOff>22411</xdr:rowOff>
    </xdr:from>
    <xdr:to>
      <xdr:col>13</xdr:col>
      <xdr:colOff>672353</xdr:colOff>
      <xdr:row>0</xdr:row>
      <xdr:rowOff>726701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00000000-0008-0000-04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987118" y="22411"/>
          <a:ext cx="1322294" cy="70429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4" Type="http://schemas.openxmlformats.org/officeDocument/2006/relationships/comments" Target="../comments1.xm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Relationship Id="rId4" Type="http://schemas.openxmlformats.org/officeDocument/2006/relationships/comments" Target="../comments2.xml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.vml"/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Relationship Id="rId4" Type="http://schemas.openxmlformats.org/officeDocument/2006/relationships/comments" Target="../comments3.xml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4.vml"/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Relationship Id="rId4" Type="http://schemas.openxmlformats.org/officeDocument/2006/relationships/comments" Target="../comments4.xml"/></Relationships>
</file>

<file path=xl/worksheets/_rels/sheet5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5.vml"/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Relationship Id="rId4" Type="http://schemas.openxmlformats.org/officeDocument/2006/relationships/comments" Target="../comments5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N30"/>
  <sheetViews>
    <sheetView topLeftCell="A7" zoomScale="90" zoomScaleNormal="90" zoomScaleSheetLayoutView="100" workbookViewId="0">
      <selection activeCell="P23" sqref="P23"/>
    </sheetView>
  </sheetViews>
  <sheetFormatPr baseColWidth="10" defaultColWidth="11.42578125" defaultRowHeight="12.75" x14ac:dyDescent="0.2"/>
  <cols>
    <col min="1" max="1" width="38.5703125" style="1" bestFit="1" customWidth="1"/>
    <col min="2" max="2" width="4.7109375" style="1" bestFit="1" customWidth="1"/>
    <col min="3" max="3" width="5.5703125" style="1" bestFit="1" customWidth="1"/>
    <col min="4" max="4" width="21.85546875" style="1" customWidth="1"/>
    <col min="5" max="5" width="9.42578125" style="1" customWidth="1"/>
    <col min="6" max="12" width="7.5703125" style="1" customWidth="1"/>
    <col min="13" max="16384" width="11.42578125" style="1"/>
  </cols>
  <sheetData>
    <row r="1" spans="1:14" ht="62.25" customHeight="1" x14ac:dyDescent="0.2">
      <c r="B1" s="28" t="s">
        <v>0</v>
      </c>
      <c r="C1" s="28"/>
      <c r="D1" s="28"/>
      <c r="E1" s="28"/>
      <c r="F1" s="28"/>
      <c r="G1" s="28"/>
      <c r="H1" s="28"/>
      <c r="I1" s="28"/>
      <c r="J1" s="28"/>
      <c r="K1" s="28"/>
      <c r="L1" s="28"/>
      <c r="M1" s="28"/>
      <c r="N1" s="28"/>
    </row>
    <row r="2" spans="1:14" x14ac:dyDescent="0.2">
      <c r="A2" s="2"/>
      <c r="B2" s="2"/>
      <c r="C2" s="2"/>
      <c r="E2" s="2"/>
      <c r="F2" s="2"/>
      <c r="G2" s="2"/>
      <c r="H2" s="2"/>
      <c r="I2" s="2"/>
      <c r="J2" s="2"/>
      <c r="K2" s="2"/>
    </row>
    <row r="3" spans="1:14" x14ac:dyDescent="0.2">
      <c r="A3" s="25" t="s">
        <v>30</v>
      </c>
      <c r="B3" s="25"/>
      <c r="C3" s="25"/>
      <c r="D3" s="25"/>
      <c r="E3" s="25"/>
      <c r="F3" s="25"/>
      <c r="G3" s="25"/>
      <c r="H3" s="25"/>
      <c r="I3" s="25"/>
      <c r="J3" s="25"/>
      <c r="K3" s="25"/>
      <c r="L3" s="25"/>
      <c r="M3" s="25"/>
      <c r="N3" s="25"/>
    </row>
    <row r="4" spans="1:14" x14ac:dyDescent="0.2">
      <c r="A4" s="2"/>
      <c r="B4" s="2"/>
      <c r="C4" s="2"/>
      <c r="D4" s="2"/>
      <c r="E4" s="2"/>
      <c r="F4" s="2"/>
      <c r="G4" s="2"/>
      <c r="H4" s="2"/>
      <c r="I4" s="2"/>
      <c r="J4" s="2"/>
      <c r="K4" s="2"/>
      <c r="L4" s="2"/>
    </row>
    <row r="5" spans="1:14" x14ac:dyDescent="0.2">
      <c r="A5" s="25" t="s">
        <v>1</v>
      </c>
      <c r="B5" s="25"/>
      <c r="C5" s="25"/>
      <c r="D5" s="25"/>
      <c r="E5" s="25"/>
      <c r="F5" s="25"/>
      <c r="G5" s="25"/>
      <c r="H5" s="25"/>
      <c r="I5" s="25"/>
      <c r="J5" s="25"/>
      <c r="K5" s="25"/>
      <c r="L5" s="25"/>
      <c r="M5" s="25"/>
      <c r="N5" s="25"/>
    </row>
    <row r="6" spans="1:14" x14ac:dyDescent="0.2">
      <c r="A6" s="26" t="s">
        <v>2</v>
      </c>
      <c r="B6" s="26"/>
      <c r="C6" s="26"/>
      <c r="D6" s="26"/>
      <c r="E6" s="27" t="s">
        <v>35</v>
      </c>
      <c r="F6" s="27"/>
      <c r="G6" s="27"/>
      <c r="H6" s="27"/>
      <c r="I6" s="3"/>
      <c r="J6" s="3"/>
      <c r="K6" s="3"/>
      <c r="L6" s="3"/>
      <c r="M6" s="3"/>
      <c r="N6" s="3"/>
    </row>
    <row r="7" spans="1:14" x14ac:dyDescent="0.2">
      <c r="A7" s="2"/>
      <c r="B7" s="2"/>
      <c r="C7" s="2"/>
      <c r="D7" s="2"/>
      <c r="E7" s="2"/>
      <c r="F7" s="2"/>
      <c r="G7" s="2"/>
      <c r="H7" s="2"/>
      <c r="I7" s="2"/>
      <c r="J7" s="2"/>
      <c r="K7" s="2"/>
      <c r="L7" s="2"/>
    </row>
    <row r="8" spans="1:14" x14ac:dyDescent="0.2">
      <c r="A8" s="4" t="s">
        <v>3</v>
      </c>
      <c r="B8" s="37" t="s">
        <v>4</v>
      </c>
      <c r="C8" s="37"/>
      <c r="D8" s="14" t="s">
        <v>5</v>
      </c>
      <c r="E8" s="5">
        <v>5</v>
      </c>
      <c r="G8" s="4" t="s">
        <v>6</v>
      </c>
      <c r="H8" s="5">
        <v>4</v>
      </c>
      <c r="I8" s="36" t="s">
        <v>7</v>
      </c>
      <c r="J8" s="36"/>
      <c r="K8" s="36"/>
      <c r="L8" s="37" t="s">
        <v>38</v>
      </c>
      <c r="M8" s="37"/>
      <c r="N8" s="37"/>
    </row>
    <row r="10" spans="1:14" x14ac:dyDescent="0.2">
      <c r="A10" s="4" t="s">
        <v>8</v>
      </c>
      <c r="B10" s="37" t="s">
        <v>34</v>
      </c>
      <c r="C10" s="37"/>
      <c r="D10" s="37"/>
      <c r="E10" s="37"/>
      <c r="F10" s="37"/>
      <c r="G10" s="37"/>
      <c r="H10" s="37"/>
      <c r="I10" s="37"/>
      <c r="J10" s="37"/>
      <c r="K10" s="37"/>
      <c r="L10" s="37"/>
    </row>
    <row r="11" spans="1:14" ht="13.5" thickBot="1" x14ac:dyDescent="0.25">
      <c r="B11" s="6"/>
      <c r="C11" s="6"/>
      <c r="E11" s="6"/>
      <c r="F11" s="6"/>
      <c r="G11" s="6"/>
      <c r="H11" s="6"/>
      <c r="I11" s="6"/>
      <c r="J11" s="6"/>
      <c r="K11" s="6"/>
    </row>
    <row r="12" spans="1:14" x14ac:dyDescent="0.2">
      <c r="A12" s="38" t="s">
        <v>9</v>
      </c>
      <c r="B12" s="34" t="s">
        <v>10</v>
      </c>
      <c r="C12" s="34" t="s">
        <v>11</v>
      </c>
      <c r="D12" s="29" t="s">
        <v>12</v>
      </c>
      <c r="E12" s="29" t="s">
        <v>13</v>
      </c>
      <c r="F12" s="29" t="s">
        <v>14</v>
      </c>
      <c r="G12" s="29"/>
      <c r="H12" s="29" t="s">
        <v>15</v>
      </c>
      <c r="I12" s="29" t="s">
        <v>16</v>
      </c>
      <c r="J12" s="29" t="s">
        <v>17</v>
      </c>
      <c r="K12" s="29" t="s">
        <v>18</v>
      </c>
      <c r="L12" s="29" t="s">
        <v>19</v>
      </c>
      <c r="M12" s="29" t="s">
        <v>20</v>
      </c>
      <c r="N12" s="31" t="s">
        <v>21</v>
      </c>
    </row>
    <row r="13" spans="1:14" x14ac:dyDescent="0.2">
      <c r="A13" s="39"/>
      <c r="B13" s="35"/>
      <c r="C13" s="35"/>
      <c r="D13" s="30"/>
      <c r="E13" s="30"/>
      <c r="F13" s="7" t="s">
        <v>22</v>
      </c>
      <c r="G13" s="7" t="s">
        <v>23</v>
      </c>
      <c r="H13" s="30"/>
      <c r="I13" s="30"/>
      <c r="J13" s="30"/>
      <c r="K13" s="30"/>
      <c r="L13" s="30"/>
      <c r="M13" s="30"/>
      <c r="N13" s="32"/>
    </row>
    <row r="14" spans="1:14" s="11" customFormat="1" ht="25.5" x14ac:dyDescent="0.2">
      <c r="A14" s="24" t="s">
        <v>39</v>
      </c>
      <c r="B14" s="9" t="s">
        <v>21</v>
      </c>
      <c r="C14" s="9" t="s">
        <v>42</v>
      </c>
      <c r="D14" s="9" t="s">
        <v>31</v>
      </c>
      <c r="E14" s="9">
        <v>30</v>
      </c>
      <c r="F14" s="9">
        <v>25</v>
      </c>
      <c r="G14" s="9"/>
      <c r="H14" s="10"/>
      <c r="I14" s="9">
        <f t="shared" ref="I14" si="0">(E14-SUM(F14:G14))-K14</f>
        <v>5</v>
      </c>
      <c r="J14" s="10"/>
      <c r="K14" s="9">
        <v>0</v>
      </c>
      <c r="L14" s="10">
        <f t="shared" ref="L14" si="1">K14/E14</f>
        <v>0</v>
      </c>
      <c r="M14" s="9">
        <v>69.05</v>
      </c>
      <c r="N14" s="15">
        <v>0.83</v>
      </c>
    </row>
    <row r="15" spans="1:14" s="11" customFormat="1" x14ac:dyDescent="0.2">
      <c r="A15" s="24" t="s">
        <v>37</v>
      </c>
      <c r="B15" s="9" t="s">
        <v>21</v>
      </c>
      <c r="C15" s="9" t="s">
        <v>42</v>
      </c>
      <c r="D15" s="9" t="s">
        <v>31</v>
      </c>
      <c r="E15" s="9">
        <v>26</v>
      </c>
      <c r="F15" s="9">
        <v>23</v>
      </c>
      <c r="G15" s="9"/>
      <c r="H15" s="10"/>
      <c r="I15" s="9">
        <f t="shared" ref="I15:I18" si="2">(E15-SUM(F15:G15))-K15</f>
        <v>3</v>
      </c>
      <c r="J15" s="10"/>
      <c r="K15" s="9">
        <v>0</v>
      </c>
      <c r="L15" s="10">
        <f t="shared" ref="L15:L18" si="3">K15/E15</f>
        <v>0</v>
      </c>
      <c r="M15" s="9">
        <v>79.03</v>
      </c>
      <c r="N15" s="15">
        <v>0.88</v>
      </c>
    </row>
    <row r="16" spans="1:14" s="11" customFormat="1" x14ac:dyDescent="0.2">
      <c r="A16" s="24" t="s">
        <v>40</v>
      </c>
      <c r="B16" s="9" t="s">
        <v>21</v>
      </c>
      <c r="C16" s="9" t="s">
        <v>43</v>
      </c>
      <c r="D16" s="9" t="s">
        <v>31</v>
      </c>
      <c r="E16" s="9">
        <v>23</v>
      </c>
      <c r="F16" s="9">
        <v>6</v>
      </c>
      <c r="G16" s="9"/>
      <c r="H16" s="10"/>
      <c r="I16" s="9">
        <f t="shared" si="2"/>
        <v>17</v>
      </c>
      <c r="J16" s="10"/>
      <c r="K16" s="9">
        <v>0</v>
      </c>
      <c r="L16" s="10">
        <f t="shared" si="3"/>
        <v>0</v>
      </c>
      <c r="M16" s="9">
        <v>19.04</v>
      </c>
      <c r="N16" s="15">
        <v>0.26</v>
      </c>
    </row>
    <row r="17" spans="1:14" s="11" customFormat="1" x14ac:dyDescent="0.2">
      <c r="A17" s="24" t="s">
        <v>41</v>
      </c>
      <c r="B17" s="9" t="s">
        <v>21</v>
      </c>
      <c r="C17" s="9" t="s">
        <v>43</v>
      </c>
      <c r="D17" s="9" t="s">
        <v>31</v>
      </c>
      <c r="E17" s="9">
        <v>19</v>
      </c>
      <c r="F17" s="9">
        <v>17</v>
      </c>
      <c r="G17" s="9"/>
      <c r="H17" s="10"/>
      <c r="I17" s="9">
        <f t="shared" si="2"/>
        <v>2</v>
      </c>
      <c r="J17" s="10"/>
      <c r="K17" s="9">
        <v>0</v>
      </c>
      <c r="L17" s="10">
        <f t="shared" si="3"/>
        <v>0</v>
      </c>
      <c r="M17" s="9">
        <v>76.73</v>
      </c>
      <c r="N17" s="15">
        <v>0.63</v>
      </c>
    </row>
    <row r="18" spans="1:14" s="11" customFormat="1" x14ac:dyDescent="0.2">
      <c r="A18" s="24" t="s">
        <v>41</v>
      </c>
      <c r="B18" s="9" t="s">
        <v>21</v>
      </c>
      <c r="C18" s="9" t="s">
        <v>44</v>
      </c>
      <c r="D18" s="9" t="s">
        <v>31</v>
      </c>
      <c r="E18" s="9">
        <v>19</v>
      </c>
      <c r="F18" s="9">
        <v>18</v>
      </c>
      <c r="G18" s="9"/>
      <c r="H18" s="10"/>
      <c r="I18" s="9">
        <f t="shared" si="2"/>
        <v>1</v>
      </c>
      <c r="J18" s="10"/>
      <c r="K18" s="9">
        <v>0</v>
      </c>
      <c r="L18" s="10">
        <f t="shared" si="3"/>
        <v>0</v>
      </c>
      <c r="M18" s="9">
        <v>79.47</v>
      </c>
      <c r="N18" s="15">
        <v>0.63</v>
      </c>
    </row>
    <row r="19" spans="1:14" s="11" customFormat="1" x14ac:dyDescent="0.2">
      <c r="A19" s="24"/>
      <c r="B19" s="9"/>
      <c r="C19" s="9"/>
      <c r="D19" s="9"/>
      <c r="E19" s="9"/>
      <c r="F19" s="9"/>
      <c r="G19" s="9"/>
      <c r="H19" s="10"/>
      <c r="I19" s="9"/>
      <c r="J19" s="10"/>
      <c r="K19" s="9"/>
      <c r="L19" s="10"/>
      <c r="M19" s="9"/>
      <c r="N19" s="15"/>
    </row>
    <row r="20" spans="1:14" s="11" customFormat="1" ht="16.5" customHeight="1" x14ac:dyDescent="0.2">
      <c r="A20" s="8"/>
      <c r="B20" s="9"/>
      <c r="C20" s="9"/>
      <c r="D20" s="9"/>
      <c r="E20" s="9"/>
      <c r="F20" s="9"/>
      <c r="G20" s="9"/>
      <c r="H20" s="10"/>
      <c r="I20" s="9"/>
      <c r="J20" s="10"/>
      <c r="K20" s="9"/>
      <c r="L20" s="10"/>
      <c r="M20" s="9"/>
      <c r="N20" s="15"/>
    </row>
    <row r="21" spans="1:14" ht="13.5" thickBot="1" x14ac:dyDescent="0.25">
      <c r="A21" s="16" t="s">
        <v>24</v>
      </c>
      <c r="B21" s="17" t="s">
        <v>25</v>
      </c>
      <c r="C21" s="17" t="s">
        <v>25</v>
      </c>
      <c r="D21" s="17" t="s">
        <v>25</v>
      </c>
      <c r="E21" s="17">
        <f>SUM(E14:E20)</f>
        <v>117</v>
      </c>
      <c r="F21" s="17">
        <f>SUM(F14:F20)</f>
        <v>89</v>
      </c>
      <c r="G21" s="17"/>
      <c r="H21" s="18"/>
      <c r="I21" s="17">
        <f t="shared" ref="I21" si="4">(E21-SUM(F21:G21))-K21</f>
        <v>28</v>
      </c>
      <c r="J21" s="18"/>
      <c r="K21" s="17">
        <f>SUM(K14:K20)</f>
        <v>0</v>
      </c>
      <c r="L21" s="18">
        <f t="shared" ref="L21" si="5">K21/E21</f>
        <v>0</v>
      </c>
      <c r="M21" s="17">
        <f>AVERAGE(M14:M20)</f>
        <v>64.663999999999987</v>
      </c>
      <c r="N21" s="19">
        <f>AVERAGE(N14:N20)</f>
        <v>0.64600000000000002</v>
      </c>
    </row>
    <row r="23" spans="1:14" ht="120" customHeight="1" x14ac:dyDescent="0.2">
      <c r="A23" s="33" t="s">
        <v>26</v>
      </c>
      <c r="B23" s="33"/>
      <c r="C23" s="33"/>
      <c r="D23" s="33"/>
      <c r="E23" s="33"/>
      <c r="F23" s="33"/>
      <c r="G23" s="33"/>
      <c r="H23" s="33"/>
      <c r="I23" s="33"/>
      <c r="J23" s="33"/>
      <c r="K23" s="33"/>
      <c r="L23" s="33"/>
      <c r="M23" s="33"/>
      <c r="N23" s="33"/>
    </row>
    <row r="25" spans="1:14" x14ac:dyDescent="0.2">
      <c r="A25" s="12"/>
    </row>
    <row r="26" spans="1:14" x14ac:dyDescent="0.2">
      <c r="B26" s="40" t="s">
        <v>27</v>
      </c>
      <c r="C26" s="40"/>
      <c r="D26" s="40"/>
      <c r="G26" s="25" t="s">
        <v>28</v>
      </c>
      <c r="H26" s="25"/>
      <c r="I26" s="25"/>
      <c r="J26" s="25"/>
    </row>
    <row r="27" spans="1:14" ht="62.25" customHeight="1" x14ac:dyDescent="0.2">
      <c r="B27" s="41"/>
      <c r="C27" s="41"/>
      <c r="D27" s="41"/>
      <c r="G27" s="37"/>
      <c r="H27" s="37"/>
      <c r="I27" s="37"/>
      <c r="J27" s="37"/>
    </row>
    <row r="28" spans="1:14" hidden="1" x14ac:dyDescent="0.2">
      <c r="A28" s="42" t="e">
        <v>#REF!</v>
      </c>
      <c r="B28" s="42"/>
      <c r="C28" s="6"/>
      <c r="E28" s="42"/>
      <c r="F28" s="42"/>
      <c r="G28" s="42"/>
      <c r="H28" s="42"/>
    </row>
    <row r="29" spans="1:14" hidden="1" x14ac:dyDescent="0.2"/>
    <row r="30" spans="1:14" ht="45" customHeight="1" x14ac:dyDescent="0.2">
      <c r="B30" s="43" t="s">
        <v>34</v>
      </c>
      <c r="C30" s="43"/>
      <c r="D30" s="43"/>
      <c r="E30" s="13"/>
      <c r="F30" s="13"/>
      <c r="G30" s="43" t="s">
        <v>36</v>
      </c>
      <c r="H30" s="43"/>
      <c r="I30" s="43"/>
      <c r="J30" s="43"/>
    </row>
  </sheetData>
  <mergeCells count="31">
    <mergeCell ref="A28:B28"/>
    <mergeCell ref="E28:H28"/>
    <mergeCell ref="B30:D30"/>
    <mergeCell ref="G30:J30"/>
    <mergeCell ref="K12:K13"/>
    <mergeCell ref="L12:L13"/>
    <mergeCell ref="B26:D26"/>
    <mergeCell ref="G26:J26"/>
    <mergeCell ref="B27:D27"/>
    <mergeCell ref="G27:J27"/>
    <mergeCell ref="M12:M13"/>
    <mergeCell ref="N12:N13"/>
    <mergeCell ref="A23:N23"/>
    <mergeCell ref="C12:C13"/>
    <mergeCell ref="I8:K8"/>
    <mergeCell ref="L8:N8"/>
    <mergeCell ref="B8:C8"/>
    <mergeCell ref="B10:L10"/>
    <mergeCell ref="A12:A13"/>
    <mergeCell ref="B12:B13"/>
    <mergeCell ref="D12:D13"/>
    <mergeCell ref="E12:E13"/>
    <mergeCell ref="F12:G12"/>
    <mergeCell ref="H12:H13"/>
    <mergeCell ref="I12:I13"/>
    <mergeCell ref="J12:J13"/>
    <mergeCell ref="A3:N3"/>
    <mergeCell ref="A5:N5"/>
    <mergeCell ref="A6:D6"/>
    <mergeCell ref="E6:H6"/>
    <mergeCell ref="B1:N1"/>
  </mergeCells>
  <pageMargins left="0.70866141732283472" right="0.70866141732283472" top="0.74803149606299213" bottom="1.05125" header="0.31496062992125984" footer="0.31496062992125984"/>
  <pageSetup scale="80" orientation="landscape" r:id="rId1"/>
  <headerFooter>
    <oddFooter>&amp;RAgosto 2022</oddFooter>
  </headerFooter>
  <drawing r:id="rId2"/>
  <legacyDrawing r:id="rId3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N29"/>
  <sheetViews>
    <sheetView topLeftCell="A3" zoomScale="120" zoomScaleNormal="120" zoomScaleSheetLayoutView="100" workbookViewId="0">
      <selection activeCell="F16" sqref="F16"/>
    </sheetView>
  </sheetViews>
  <sheetFormatPr baseColWidth="10" defaultColWidth="11.42578125" defaultRowHeight="12.75" x14ac:dyDescent="0.2"/>
  <cols>
    <col min="1" max="1" width="38.5703125" style="1" bestFit="1" customWidth="1"/>
    <col min="2" max="2" width="4.7109375" style="1" bestFit="1" customWidth="1"/>
    <col min="3" max="3" width="5.5703125" style="1" bestFit="1" customWidth="1"/>
    <col min="4" max="4" width="21.85546875" style="1" customWidth="1"/>
    <col min="5" max="5" width="9.42578125" style="1" customWidth="1"/>
    <col min="6" max="12" width="7.5703125" style="1" customWidth="1"/>
    <col min="13" max="16384" width="11.42578125" style="1"/>
  </cols>
  <sheetData>
    <row r="1" spans="1:14" ht="62.25" customHeight="1" x14ac:dyDescent="0.2">
      <c r="B1" s="28" t="s">
        <v>0</v>
      </c>
      <c r="C1" s="28"/>
      <c r="D1" s="28"/>
      <c r="E1" s="28"/>
      <c r="F1" s="28"/>
      <c r="G1" s="28"/>
      <c r="H1" s="28"/>
      <c r="I1" s="28"/>
      <c r="J1" s="28"/>
      <c r="K1" s="28"/>
      <c r="L1" s="28"/>
      <c r="M1" s="28"/>
      <c r="N1" s="28"/>
    </row>
    <row r="2" spans="1:14" x14ac:dyDescent="0.2">
      <c r="A2" s="2"/>
      <c r="B2" s="2"/>
      <c r="C2" s="2"/>
      <c r="E2" s="2"/>
      <c r="F2" s="2"/>
      <c r="G2" s="2"/>
      <c r="H2" s="2"/>
      <c r="I2" s="2"/>
      <c r="J2" s="2"/>
      <c r="K2" s="2"/>
    </row>
    <row r="3" spans="1:14" x14ac:dyDescent="0.2">
      <c r="A3" s="25" t="s">
        <v>30</v>
      </c>
      <c r="B3" s="25"/>
      <c r="C3" s="25"/>
      <c r="D3" s="25"/>
      <c r="E3" s="25"/>
      <c r="F3" s="25"/>
      <c r="G3" s="25"/>
      <c r="H3" s="25"/>
      <c r="I3" s="25"/>
      <c r="J3" s="25"/>
      <c r="K3" s="25"/>
      <c r="L3" s="25"/>
      <c r="M3" s="25"/>
      <c r="N3" s="25"/>
    </row>
    <row r="4" spans="1:14" x14ac:dyDescent="0.2">
      <c r="A4" s="2"/>
      <c r="B4" s="2"/>
      <c r="C4" s="2"/>
      <c r="D4" s="2"/>
      <c r="E4" s="2"/>
      <c r="F4" s="2"/>
      <c r="G4" s="2"/>
      <c r="H4" s="2"/>
      <c r="I4" s="2"/>
      <c r="J4" s="2"/>
      <c r="K4" s="2"/>
      <c r="L4" s="2"/>
    </row>
    <row r="5" spans="1:14" x14ac:dyDescent="0.2">
      <c r="A5" s="25" t="s">
        <v>1</v>
      </c>
      <c r="B5" s="25"/>
      <c r="C5" s="25"/>
      <c r="D5" s="25"/>
      <c r="E5" s="25"/>
      <c r="F5" s="25"/>
      <c r="G5" s="25"/>
      <c r="H5" s="25"/>
      <c r="I5" s="25"/>
      <c r="J5" s="25"/>
      <c r="K5" s="25"/>
      <c r="L5" s="25"/>
      <c r="M5" s="25"/>
      <c r="N5" s="25"/>
    </row>
    <row r="6" spans="1:14" x14ac:dyDescent="0.2">
      <c r="A6" s="26" t="s">
        <v>2</v>
      </c>
      <c r="B6" s="26"/>
      <c r="C6" s="26"/>
      <c r="D6" s="26"/>
      <c r="E6" s="27"/>
      <c r="F6" s="27"/>
      <c r="G6" s="27"/>
      <c r="H6" s="27"/>
      <c r="I6" s="3"/>
      <c r="J6" s="3"/>
      <c r="K6" s="3"/>
      <c r="L6" s="3"/>
      <c r="M6" s="3"/>
      <c r="N6" s="3"/>
    </row>
    <row r="7" spans="1:14" x14ac:dyDescent="0.2">
      <c r="A7" s="2"/>
      <c r="B7" s="2"/>
      <c r="C7" s="2"/>
      <c r="D7" s="2"/>
      <c r="E7" s="2"/>
      <c r="F7" s="2"/>
      <c r="G7" s="2"/>
      <c r="H7" s="2"/>
      <c r="I7" s="2"/>
      <c r="J7" s="2"/>
      <c r="K7" s="2"/>
      <c r="L7" s="2"/>
    </row>
    <row r="8" spans="1:14" ht="15" x14ac:dyDescent="0.25">
      <c r="A8" s="4" t="s">
        <v>3</v>
      </c>
      <c r="B8" s="37">
        <v>2</v>
      </c>
      <c r="C8" s="37"/>
      <c r="D8" s="14" t="s">
        <v>5</v>
      </c>
      <c r="E8" s="20">
        <f>'1'!E8</f>
        <v>5</v>
      </c>
      <c r="F8"/>
      <c r="G8" s="4" t="s">
        <v>6</v>
      </c>
      <c r="H8" s="20">
        <f>'1'!H8</f>
        <v>4</v>
      </c>
      <c r="I8" s="36" t="s">
        <v>7</v>
      </c>
      <c r="J8" s="36"/>
      <c r="K8" s="36"/>
      <c r="L8" s="37" t="str">
        <f>'1'!L8</f>
        <v>FEBRERO - JUNIO 2025</v>
      </c>
      <c r="M8" s="37"/>
      <c r="N8" s="37"/>
    </row>
    <row r="10" spans="1:14" x14ac:dyDescent="0.2">
      <c r="A10" s="4" t="s">
        <v>8</v>
      </c>
      <c r="B10" s="37" t="str">
        <f>'1'!B10</f>
        <v>MC. CARLOS MARTINEZ GALAN</v>
      </c>
      <c r="C10" s="37"/>
      <c r="D10" s="37"/>
      <c r="E10" s="37"/>
      <c r="F10" s="37"/>
      <c r="G10" s="37"/>
      <c r="H10" s="37"/>
      <c r="I10" s="37"/>
      <c r="J10" s="37"/>
      <c r="K10" s="37"/>
      <c r="L10" s="37"/>
    </row>
    <row r="11" spans="1:14" ht="13.5" thickBot="1" x14ac:dyDescent="0.25">
      <c r="B11" s="6"/>
      <c r="C11" s="6"/>
      <c r="E11" s="6"/>
      <c r="F11" s="6"/>
      <c r="G11" s="6"/>
      <c r="H11" s="6"/>
      <c r="I11" s="6"/>
      <c r="J11" s="6"/>
      <c r="K11" s="6"/>
    </row>
    <row r="12" spans="1:14" x14ac:dyDescent="0.2">
      <c r="A12" s="38" t="s">
        <v>9</v>
      </c>
      <c r="B12" s="34" t="s">
        <v>10</v>
      </c>
      <c r="C12" s="34" t="s">
        <v>11</v>
      </c>
      <c r="D12" s="29" t="s">
        <v>12</v>
      </c>
      <c r="E12" s="29" t="s">
        <v>13</v>
      </c>
      <c r="F12" s="29" t="s">
        <v>14</v>
      </c>
      <c r="G12" s="29"/>
      <c r="H12" s="29" t="s">
        <v>15</v>
      </c>
      <c r="I12" s="29" t="s">
        <v>16</v>
      </c>
      <c r="J12" s="29" t="s">
        <v>17</v>
      </c>
      <c r="K12" s="29" t="s">
        <v>18</v>
      </c>
      <c r="L12" s="29" t="s">
        <v>19</v>
      </c>
      <c r="M12" s="29" t="s">
        <v>20</v>
      </c>
      <c r="N12" s="31" t="s">
        <v>21</v>
      </c>
    </row>
    <row r="13" spans="1:14" x14ac:dyDescent="0.2">
      <c r="A13" s="39"/>
      <c r="B13" s="35"/>
      <c r="C13" s="35"/>
      <c r="D13" s="30"/>
      <c r="E13" s="30"/>
      <c r="F13" s="7" t="s">
        <v>22</v>
      </c>
      <c r="G13" s="7" t="s">
        <v>23</v>
      </c>
      <c r="H13" s="30"/>
      <c r="I13" s="30"/>
      <c r="J13" s="30"/>
      <c r="K13" s="30"/>
      <c r="L13" s="30"/>
      <c r="M13" s="30"/>
      <c r="N13" s="32"/>
    </row>
    <row r="14" spans="1:14" s="11" customFormat="1" ht="25.5" x14ac:dyDescent="0.2">
      <c r="A14" s="9" t="str">
        <f>'1'!A14</f>
        <v>AUTOMATIZACIÓN DE SISTEMAS DE PRODUCCIÓN</v>
      </c>
      <c r="B14" s="9" t="s">
        <v>45</v>
      </c>
      <c r="C14" s="9" t="str">
        <f>'1'!C14</f>
        <v>801B</v>
      </c>
      <c r="D14" s="9" t="str">
        <f>'1'!D14</f>
        <v>IIND</v>
      </c>
      <c r="E14" s="9">
        <f>'1'!E14</f>
        <v>30</v>
      </c>
      <c r="F14" s="9">
        <v>12</v>
      </c>
      <c r="G14" s="9"/>
      <c r="H14" s="10"/>
      <c r="I14" s="9">
        <f t="shared" ref="I14:I20" si="0">(E14-SUM(F14:G14))-K14</f>
        <v>18</v>
      </c>
      <c r="J14" s="10"/>
      <c r="K14" s="9">
        <v>0</v>
      </c>
      <c r="L14" s="10">
        <f t="shared" ref="L14:L20" si="1">K14/E14</f>
        <v>0</v>
      </c>
      <c r="M14" s="9">
        <v>35.659999999999997</v>
      </c>
      <c r="N14" s="15">
        <v>0.4</v>
      </c>
    </row>
    <row r="15" spans="1:14" s="11" customFormat="1" x14ac:dyDescent="0.2">
      <c r="A15" s="9" t="str">
        <f>'1'!A15</f>
        <v>MODELADO Y DISEÑO INDUSTRIAL</v>
      </c>
      <c r="B15" s="9" t="s">
        <v>45</v>
      </c>
      <c r="C15" s="9" t="str">
        <f>'1'!C15</f>
        <v>801B</v>
      </c>
      <c r="D15" s="9" t="str">
        <f>'1'!D15</f>
        <v>IIND</v>
      </c>
      <c r="E15" s="9">
        <f>'1'!E15</f>
        <v>26</v>
      </c>
      <c r="F15" s="9">
        <v>25</v>
      </c>
      <c r="G15" s="9"/>
      <c r="H15" s="10"/>
      <c r="I15" s="9">
        <f t="shared" si="0"/>
        <v>1</v>
      </c>
      <c r="J15" s="10"/>
      <c r="K15" s="9">
        <v>0</v>
      </c>
      <c r="L15" s="10">
        <f t="shared" si="1"/>
        <v>0</v>
      </c>
      <c r="M15" s="9">
        <v>82.11</v>
      </c>
      <c r="N15" s="15">
        <v>0.42</v>
      </c>
    </row>
    <row r="16" spans="1:14" s="11" customFormat="1" x14ac:dyDescent="0.2">
      <c r="A16" s="9" t="str">
        <f>'1'!A16</f>
        <v>SISTEMAS DE MANUFACTURA</v>
      </c>
      <c r="B16" s="9" t="s">
        <v>45</v>
      </c>
      <c r="C16" s="9" t="str">
        <f>'1'!C16</f>
        <v>601A</v>
      </c>
      <c r="D16" s="9" t="str">
        <f>'1'!D16</f>
        <v>IIND</v>
      </c>
      <c r="E16" s="9">
        <f>'1'!E16</f>
        <v>23</v>
      </c>
      <c r="F16" s="9">
        <v>14</v>
      </c>
      <c r="G16" s="9"/>
      <c r="H16" s="10"/>
      <c r="I16" s="9">
        <f t="shared" ref="I16:I18" si="2">(E16-SUM(F16:G16))-K16</f>
        <v>9</v>
      </c>
      <c r="J16" s="10"/>
      <c r="K16" s="9">
        <v>0</v>
      </c>
      <c r="L16" s="10">
        <f t="shared" ref="L16:L18" si="3">K16/E16</f>
        <v>0</v>
      </c>
      <c r="M16" s="9">
        <v>50.86</v>
      </c>
      <c r="N16" s="15">
        <v>0.61</v>
      </c>
    </row>
    <row r="17" spans="1:14" s="11" customFormat="1" ht="12" customHeight="1" x14ac:dyDescent="0.2">
      <c r="A17" s="9" t="str">
        <f>'1'!A17</f>
        <v>SIMULACION</v>
      </c>
      <c r="B17" s="9" t="s">
        <v>46</v>
      </c>
      <c r="C17" s="9" t="str">
        <f>'1'!C17</f>
        <v>601A</v>
      </c>
      <c r="D17" s="9" t="str">
        <f>'1'!D17</f>
        <v>IIND</v>
      </c>
      <c r="E17" s="9">
        <f>'1'!E17</f>
        <v>19</v>
      </c>
      <c r="F17" s="9"/>
      <c r="G17" s="9"/>
      <c r="H17" s="10"/>
      <c r="I17" s="9">
        <f t="shared" si="2"/>
        <v>19</v>
      </c>
      <c r="J17" s="10"/>
      <c r="K17" s="9">
        <v>0</v>
      </c>
      <c r="L17" s="10">
        <f t="shared" si="3"/>
        <v>0</v>
      </c>
      <c r="M17" s="9"/>
      <c r="N17" s="15"/>
    </row>
    <row r="18" spans="1:14" s="11" customFormat="1" x14ac:dyDescent="0.2">
      <c r="A18" s="9" t="str">
        <f>'1'!A18</f>
        <v>SIMULACION</v>
      </c>
      <c r="B18" s="9" t="s">
        <v>46</v>
      </c>
      <c r="C18" s="9" t="str">
        <f>'1'!C18</f>
        <v>601B</v>
      </c>
      <c r="D18" s="9" t="str">
        <f>'1'!D18</f>
        <v>IIND</v>
      </c>
      <c r="E18" s="9">
        <f>'1'!E18</f>
        <v>19</v>
      </c>
      <c r="F18" s="9"/>
      <c r="G18" s="9"/>
      <c r="H18" s="10"/>
      <c r="I18" s="9">
        <f t="shared" si="2"/>
        <v>19</v>
      </c>
      <c r="J18" s="10"/>
      <c r="K18" s="9">
        <v>0</v>
      </c>
      <c r="L18" s="10">
        <f t="shared" si="3"/>
        <v>0</v>
      </c>
      <c r="M18" s="9"/>
      <c r="N18" s="15"/>
    </row>
    <row r="19" spans="1:14" s="11" customFormat="1" x14ac:dyDescent="0.2">
      <c r="A19" s="9"/>
      <c r="B19" s="9"/>
      <c r="C19" s="9"/>
      <c r="D19" s="9"/>
      <c r="E19" s="9"/>
      <c r="F19" s="9"/>
      <c r="G19" s="9"/>
      <c r="H19" s="10"/>
      <c r="I19" s="9"/>
      <c r="J19" s="10"/>
      <c r="K19" s="9"/>
      <c r="L19" s="10"/>
      <c r="M19" s="9"/>
      <c r="N19" s="15"/>
    </row>
    <row r="20" spans="1:14" ht="13.5" thickBot="1" x14ac:dyDescent="0.25">
      <c r="A20" s="16" t="s">
        <v>24</v>
      </c>
      <c r="B20" s="17" t="s">
        <v>25</v>
      </c>
      <c r="C20" s="17" t="s">
        <v>25</v>
      </c>
      <c r="D20" s="17" t="s">
        <v>25</v>
      </c>
      <c r="E20" s="17">
        <f>SUM(E14:E19)</f>
        <v>117</v>
      </c>
      <c r="F20" s="17">
        <f>SUM(F14:F19)</f>
        <v>51</v>
      </c>
      <c r="G20" s="17"/>
      <c r="H20" s="18"/>
      <c r="I20" s="17">
        <f t="shared" si="0"/>
        <v>66</v>
      </c>
      <c r="J20" s="18"/>
      <c r="K20" s="17">
        <f>SUM(K14:K19)</f>
        <v>0</v>
      </c>
      <c r="L20" s="18">
        <f t="shared" si="1"/>
        <v>0</v>
      </c>
      <c r="M20" s="17">
        <f>AVERAGE(M14:M19)</f>
        <v>56.21</v>
      </c>
      <c r="N20" s="19">
        <f>AVERAGE(N14:N19)</f>
        <v>0.47666666666666674</v>
      </c>
    </row>
    <row r="22" spans="1:14" ht="120" customHeight="1" x14ac:dyDescent="0.2">
      <c r="A22" s="33" t="s">
        <v>26</v>
      </c>
      <c r="B22" s="33"/>
      <c r="C22" s="33"/>
      <c r="D22" s="33"/>
      <c r="E22" s="33"/>
      <c r="F22" s="33"/>
      <c r="G22" s="33"/>
      <c r="H22" s="33"/>
      <c r="I22" s="33"/>
      <c r="J22" s="33"/>
      <c r="K22" s="33"/>
      <c r="L22" s="33"/>
      <c r="M22" s="33"/>
      <c r="N22" s="33"/>
    </row>
    <row r="24" spans="1:14" x14ac:dyDescent="0.2">
      <c r="A24" s="12"/>
    </row>
    <row r="25" spans="1:14" x14ac:dyDescent="0.2">
      <c r="B25" s="40" t="s">
        <v>27</v>
      </c>
      <c r="C25" s="40"/>
      <c r="D25" s="40"/>
      <c r="G25" s="25" t="s">
        <v>28</v>
      </c>
      <c r="H25" s="25"/>
      <c r="I25" s="25"/>
      <c r="J25" s="25"/>
    </row>
    <row r="26" spans="1:14" ht="62.25" customHeight="1" x14ac:dyDescent="0.2">
      <c r="B26" s="41"/>
      <c r="C26" s="41"/>
      <c r="D26" s="41"/>
      <c r="G26" s="37"/>
      <c r="H26" s="37"/>
      <c r="I26" s="37"/>
      <c r="J26" s="37"/>
    </row>
    <row r="27" spans="1:14" hidden="1" x14ac:dyDescent="0.2">
      <c r="A27" s="42" t="e">
        <v>#REF!</v>
      </c>
      <c r="B27" s="42"/>
      <c r="C27" s="6"/>
      <c r="E27" s="42"/>
      <c r="F27" s="42"/>
      <c r="G27" s="42"/>
      <c r="H27" s="42"/>
    </row>
    <row r="28" spans="1:14" hidden="1" x14ac:dyDescent="0.2"/>
    <row r="29" spans="1:14" ht="45" customHeight="1" x14ac:dyDescent="0.2">
      <c r="B29" s="43" t="str">
        <f>B10</f>
        <v>MC. CARLOS MARTINEZ GALAN</v>
      </c>
      <c r="C29" s="43"/>
      <c r="D29" s="43"/>
      <c r="E29" s="13"/>
      <c r="F29" s="13"/>
      <c r="G29" s="43" t="str">
        <f>'1'!G30</f>
        <v>ING. FLOR ILIANA CHONTAL PELAYO</v>
      </c>
      <c r="H29" s="43"/>
      <c r="I29" s="43"/>
      <c r="J29" s="43"/>
    </row>
  </sheetData>
  <mergeCells count="31">
    <mergeCell ref="A27:B27"/>
    <mergeCell ref="E27:H27"/>
    <mergeCell ref="B29:D29"/>
    <mergeCell ref="G29:J29"/>
    <mergeCell ref="M12:M13"/>
    <mergeCell ref="N12:N13"/>
    <mergeCell ref="A22:N22"/>
    <mergeCell ref="B26:D26"/>
    <mergeCell ref="G26:J26"/>
    <mergeCell ref="B25:D25"/>
    <mergeCell ref="G25:J25"/>
    <mergeCell ref="B10:L10"/>
    <mergeCell ref="A12:A13"/>
    <mergeCell ref="B12:B13"/>
    <mergeCell ref="C12:C13"/>
    <mergeCell ref="D12:D13"/>
    <mergeCell ref="E12:E13"/>
    <mergeCell ref="F12:G12"/>
    <mergeCell ref="H12:H13"/>
    <mergeCell ref="I12:I13"/>
    <mergeCell ref="J12:J13"/>
    <mergeCell ref="K12:K13"/>
    <mergeCell ref="L12:L13"/>
    <mergeCell ref="B8:C8"/>
    <mergeCell ref="I8:K8"/>
    <mergeCell ref="L8:N8"/>
    <mergeCell ref="B1:N1"/>
    <mergeCell ref="A3:N3"/>
    <mergeCell ref="A5:N5"/>
    <mergeCell ref="A6:D6"/>
    <mergeCell ref="E6:H6"/>
  </mergeCells>
  <pageMargins left="0.70866141732283472" right="0.70866141732283472" top="0.74803149606299213" bottom="1.05125" header="0.31496062992125984" footer="0.31496062992125984"/>
  <pageSetup scale="72" orientation="landscape" r:id="rId1"/>
  <headerFooter>
    <oddFooter>&amp;RAgosto 2022</oddFooter>
  </headerFooter>
  <drawing r:id="rId2"/>
  <legacyDrawing r:id="rId3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A1:N32"/>
  <sheetViews>
    <sheetView topLeftCell="A4" zoomScale="120" zoomScaleNormal="120" zoomScaleSheetLayoutView="100" workbookViewId="0">
      <selection activeCell="P14" sqref="P14"/>
    </sheetView>
  </sheetViews>
  <sheetFormatPr baseColWidth="10" defaultColWidth="11.42578125" defaultRowHeight="12.75" x14ac:dyDescent="0.2"/>
  <cols>
    <col min="1" max="1" width="38.5703125" style="1" bestFit="1" customWidth="1"/>
    <col min="2" max="2" width="4.7109375" style="1" bestFit="1" customWidth="1"/>
    <col min="3" max="3" width="5.5703125" style="1" bestFit="1" customWidth="1"/>
    <col min="4" max="4" width="21.85546875" style="1" customWidth="1"/>
    <col min="5" max="5" width="9.42578125" style="1" customWidth="1"/>
    <col min="6" max="12" width="7.5703125" style="1" customWidth="1"/>
    <col min="13" max="16384" width="11.42578125" style="1"/>
  </cols>
  <sheetData>
    <row r="1" spans="1:14" ht="62.25" customHeight="1" x14ac:dyDescent="0.2">
      <c r="B1" s="28" t="s">
        <v>0</v>
      </c>
      <c r="C1" s="28"/>
      <c r="D1" s="28"/>
      <c r="E1" s="28"/>
      <c r="F1" s="28"/>
      <c r="G1" s="28"/>
      <c r="H1" s="28"/>
      <c r="I1" s="28"/>
      <c r="J1" s="28"/>
      <c r="K1" s="28"/>
      <c r="L1" s="28"/>
      <c r="M1" s="28"/>
      <c r="N1" s="28"/>
    </row>
    <row r="2" spans="1:14" x14ac:dyDescent="0.2">
      <c r="A2" s="2"/>
      <c r="B2" s="2"/>
      <c r="C2" s="2"/>
      <c r="E2" s="2"/>
      <c r="F2" s="2"/>
      <c r="G2" s="2"/>
      <c r="H2" s="2"/>
      <c r="I2" s="2"/>
      <c r="J2" s="2"/>
      <c r="K2" s="2"/>
    </row>
    <row r="3" spans="1:14" x14ac:dyDescent="0.2">
      <c r="A3" s="25" t="s">
        <v>30</v>
      </c>
      <c r="B3" s="25"/>
      <c r="C3" s="25"/>
      <c r="D3" s="25"/>
      <c r="E3" s="25"/>
      <c r="F3" s="25"/>
      <c r="G3" s="25"/>
      <c r="H3" s="25"/>
      <c r="I3" s="25"/>
      <c r="J3" s="25"/>
      <c r="K3" s="25"/>
      <c r="L3" s="25"/>
      <c r="M3" s="25"/>
      <c r="N3" s="25"/>
    </row>
    <row r="4" spans="1:14" x14ac:dyDescent="0.2">
      <c r="A4" s="2"/>
      <c r="B4" s="2"/>
      <c r="C4" s="2"/>
      <c r="D4" s="2"/>
      <c r="E4" s="2"/>
      <c r="F4" s="2"/>
      <c r="G4" s="2"/>
      <c r="H4" s="2"/>
      <c r="I4" s="2"/>
      <c r="J4" s="2"/>
      <c r="K4" s="2"/>
      <c r="L4" s="2"/>
    </row>
    <row r="5" spans="1:14" x14ac:dyDescent="0.2">
      <c r="A5" s="25" t="s">
        <v>1</v>
      </c>
      <c r="B5" s="25"/>
      <c r="C5" s="25"/>
      <c r="D5" s="25"/>
      <c r="E5" s="25"/>
      <c r="F5" s="25"/>
      <c r="G5" s="25"/>
      <c r="H5" s="25"/>
      <c r="I5" s="25"/>
      <c r="J5" s="25"/>
      <c r="K5" s="25"/>
      <c r="L5" s="25"/>
      <c r="M5" s="25"/>
      <c r="N5" s="25"/>
    </row>
    <row r="6" spans="1:14" x14ac:dyDescent="0.2">
      <c r="A6" s="26" t="s">
        <v>2</v>
      </c>
      <c r="B6" s="26"/>
      <c r="C6" s="26"/>
      <c r="D6" s="26"/>
      <c r="E6" s="27"/>
      <c r="F6" s="27"/>
      <c r="G6" s="27"/>
      <c r="H6" s="27"/>
      <c r="I6" s="3"/>
      <c r="J6" s="3"/>
      <c r="K6" s="3"/>
      <c r="L6" s="3"/>
      <c r="M6" s="3"/>
      <c r="N6" s="3"/>
    </row>
    <row r="7" spans="1:14" x14ac:dyDescent="0.2">
      <c r="A7" s="2"/>
      <c r="B7" s="2"/>
      <c r="C7" s="2"/>
      <c r="D7" s="2"/>
      <c r="E7" s="2"/>
      <c r="F7" s="2"/>
      <c r="G7" s="2"/>
      <c r="H7" s="2"/>
      <c r="I7" s="2"/>
      <c r="J7" s="2"/>
      <c r="K7" s="2"/>
      <c r="L7" s="2"/>
    </row>
    <row r="8" spans="1:14" ht="15" x14ac:dyDescent="0.25">
      <c r="A8" s="4" t="s">
        <v>3</v>
      </c>
      <c r="B8" s="37">
        <v>3</v>
      </c>
      <c r="C8" s="37"/>
      <c r="D8" s="14" t="s">
        <v>5</v>
      </c>
      <c r="E8" s="20">
        <f>'1'!E8</f>
        <v>5</v>
      </c>
      <c r="F8"/>
      <c r="G8" s="4" t="s">
        <v>6</v>
      </c>
      <c r="H8" s="20">
        <f>'1'!H8</f>
        <v>4</v>
      </c>
      <c r="I8" s="36" t="s">
        <v>7</v>
      </c>
      <c r="J8" s="36"/>
      <c r="K8" s="36"/>
      <c r="L8" s="37" t="str">
        <f>'1'!L8</f>
        <v>FEBRERO - JUNIO 2025</v>
      </c>
      <c r="M8" s="37"/>
      <c r="N8" s="37"/>
    </row>
    <row r="10" spans="1:14" x14ac:dyDescent="0.2">
      <c r="A10" s="4" t="s">
        <v>8</v>
      </c>
      <c r="B10" s="37" t="str">
        <f>'1'!B10</f>
        <v>MC. CARLOS MARTINEZ GALAN</v>
      </c>
      <c r="C10" s="37"/>
      <c r="D10" s="37"/>
      <c r="E10" s="37"/>
      <c r="F10" s="37"/>
      <c r="G10" s="37"/>
      <c r="H10" s="37"/>
      <c r="I10" s="37"/>
      <c r="J10" s="37"/>
      <c r="K10" s="37"/>
      <c r="L10" s="37"/>
    </row>
    <row r="11" spans="1:14" ht="13.5" thickBot="1" x14ac:dyDescent="0.25">
      <c r="B11" s="6"/>
      <c r="C11" s="6"/>
      <c r="E11" s="6"/>
      <c r="F11" s="6"/>
      <c r="G11" s="6"/>
      <c r="H11" s="6"/>
      <c r="I11" s="6"/>
      <c r="J11" s="6"/>
      <c r="K11" s="6"/>
    </row>
    <row r="12" spans="1:14" x14ac:dyDescent="0.2">
      <c r="A12" s="38" t="s">
        <v>9</v>
      </c>
      <c r="B12" s="34" t="s">
        <v>10</v>
      </c>
      <c r="C12" s="34" t="s">
        <v>11</v>
      </c>
      <c r="D12" s="29" t="s">
        <v>12</v>
      </c>
      <c r="E12" s="29" t="s">
        <v>13</v>
      </c>
      <c r="F12" s="29" t="s">
        <v>14</v>
      </c>
      <c r="G12" s="29"/>
      <c r="H12" s="29" t="s">
        <v>15</v>
      </c>
      <c r="I12" s="29" t="s">
        <v>16</v>
      </c>
      <c r="J12" s="29" t="s">
        <v>17</v>
      </c>
      <c r="K12" s="29" t="s">
        <v>18</v>
      </c>
      <c r="L12" s="29" t="s">
        <v>19</v>
      </c>
      <c r="M12" s="29" t="s">
        <v>20</v>
      </c>
      <c r="N12" s="31" t="s">
        <v>21</v>
      </c>
    </row>
    <row r="13" spans="1:14" x14ac:dyDescent="0.2">
      <c r="A13" s="39"/>
      <c r="B13" s="35"/>
      <c r="C13" s="35"/>
      <c r="D13" s="30"/>
      <c r="E13" s="30"/>
      <c r="F13" s="7" t="s">
        <v>22</v>
      </c>
      <c r="G13" s="7" t="s">
        <v>23</v>
      </c>
      <c r="H13" s="30"/>
      <c r="I13" s="30"/>
      <c r="J13" s="30"/>
      <c r="K13" s="30"/>
      <c r="L13" s="30"/>
      <c r="M13" s="30"/>
      <c r="N13" s="32"/>
    </row>
    <row r="14" spans="1:14" s="11" customFormat="1" ht="25.5" x14ac:dyDescent="0.2">
      <c r="A14" s="9" t="str">
        <f>'1'!A14</f>
        <v>AUTOMATIZACIÓN DE SISTEMAS DE PRODUCCIÓN</v>
      </c>
      <c r="B14" s="9" t="s">
        <v>46</v>
      </c>
      <c r="C14" s="9" t="str">
        <f>'1'!C14</f>
        <v>801B</v>
      </c>
      <c r="D14" s="9" t="str">
        <f>'1'!D14</f>
        <v>IIND</v>
      </c>
      <c r="E14" s="9">
        <f>'1'!E14</f>
        <v>30</v>
      </c>
      <c r="F14" s="9"/>
      <c r="G14" s="9"/>
      <c r="H14" s="10"/>
      <c r="I14" s="9">
        <f t="shared" ref="I14:I23" si="0">(E14-SUM(F14:G14))-K14</f>
        <v>30</v>
      </c>
      <c r="J14" s="10"/>
      <c r="K14" s="9">
        <v>0</v>
      </c>
      <c r="L14" s="10">
        <f t="shared" ref="L14:L23" si="1">K14/E14</f>
        <v>0</v>
      </c>
      <c r="M14" s="22"/>
      <c r="N14" s="15"/>
    </row>
    <row r="15" spans="1:14" s="11" customFormat="1" x14ac:dyDescent="0.2">
      <c r="A15" s="9" t="str">
        <f>'1'!A15</f>
        <v>MODELADO Y DISEÑO INDUSTRIAL</v>
      </c>
      <c r="B15" s="9" t="s">
        <v>46</v>
      </c>
      <c r="C15" s="9" t="str">
        <f>'1'!C15</f>
        <v>801B</v>
      </c>
      <c r="D15" s="9" t="str">
        <f>'1'!D15</f>
        <v>IIND</v>
      </c>
      <c r="E15" s="9">
        <f>'1'!E15</f>
        <v>26</v>
      </c>
      <c r="F15" s="9"/>
      <c r="G15" s="9"/>
      <c r="H15" s="10"/>
      <c r="I15" s="9">
        <f t="shared" si="0"/>
        <v>26</v>
      </c>
      <c r="J15" s="10"/>
      <c r="K15" s="9">
        <v>0</v>
      </c>
      <c r="L15" s="10">
        <f t="shared" si="1"/>
        <v>0</v>
      </c>
      <c r="M15" s="22"/>
      <c r="N15" s="15"/>
    </row>
    <row r="16" spans="1:14" s="11" customFormat="1" x14ac:dyDescent="0.2">
      <c r="A16" s="9" t="str">
        <f>'1'!A16</f>
        <v>SISTEMAS DE MANUFACTURA</v>
      </c>
      <c r="B16" s="9" t="s">
        <v>47</v>
      </c>
      <c r="C16" s="9" t="str">
        <f>'1'!C16</f>
        <v>601A</v>
      </c>
      <c r="D16" s="9" t="str">
        <f>'1'!D16</f>
        <v>IIND</v>
      </c>
      <c r="E16" s="9">
        <f>'1'!E16</f>
        <v>23</v>
      </c>
      <c r="F16" s="9">
        <v>13</v>
      </c>
      <c r="G16" s="9"/>
      <c r="H16" s="10"/>
      <c r="I16" s="9">
        <f t="shared" ref="I16" si="2">(E16-SUM(F16:G16))-K16</f>
        <v>10</v>
      </c>
      <c r="J16" s="10"/>
      <c r="K16" s="9">
        <v>0</v>
      </c>
      <c r="L16" s="10">
        <f t="shared" ref="L16" si="3">K16/E16</f>
        <v>0</v>
      </c>
      <c r="M16" s="22">
        <v>47.69</v>
      </c>
      <c r="N16" s="15">
        <v>0.56999999999999995</v>
      </c>
    </row>
    <row r="17" spans="1:14" s="11" customFormat="1" x14ac:dyDescent="0.2">
      <c r="A17" s="9" t="str">
        <f>'1'!A17</f>
        <v>SIMULACION</v>
      </c>
      <c r="B17" s="9" t="s">
        <v>45</v>
      </c>
      <c r="C17" s="9" t="str">
        <f>'1'!C17</f>
        <v>601A</v>
      </c>
      <c r="D17" s="9" t="str">
        <f>'1'!D17</f>
        <v>IIND</v>
      </c>
      <c r="E17" s="9">
        <f>'1'!E17</f>
        <v>19</v>
      </c>
      <c r="F17" s="9">
        <v>14</v>
      </c>
      <c r="G17" s="9"/>
      <c r="H17" s="10"/>
      <c r="I17" s="9">
        <f t="shared" si="0"/>
        <v>5</v>
      </c>
      <c r="J17" s="10"/>
      <c r="K17" s="9">
        <v>0</v>
      </c>
      <c r="L17" s="10">
        <f t="shared" si="1"/>
        <v>0</v>
      </c>
      <c r="M17" s="22">
        <v>77.89</v>
      </c>
      <c r="N17" s="15">
        <v>0.78939999999999999</v>
      </c>
    </row>
    <row r="18" spans="1:14" s="11" customFormat="1" x14ac:dyDescent="0.2">
      <c r="A18" s="9" t="str">
        <f>'1'!A18</f>
        <v>SIMULACION</v>
      </c>
      <c r="B18" s="9" t="s">
        <v>45</v>
      </c>
      <c r="C18" s="9" t="str">
        <f>'1'!C18</f>
        <v>601B</v>
      </c>
      <c r="D18" s="9" t="str">
        <f>'1'!D18</f>
        <v>IIND</v>
      </c>
      <c r="E18" s="9">
        <f>'1'!E18</f>
        <v>19</v>
      </c>
      <c r="F18" s="9">
        <v>17</v>
      </c>
      <c r="G18" s="9"/>
      <c r="H18" s="10"/>
      <c r="I18" s="9">
        <f t="shared" ref="I18" si="4">(E18-SUM(F18:G18))-K18</f>
        <v>2</v>
      </c>
      <c r="J18" s="10"/>
      <c r="K18" s="9">
        <v>0</v>
      </c>
      <c r="L18" s="10">
        <f t="shared" ref="L18" si="5">K18/E18</f>
        <v>0</v>
      </c>
      <c r="M18" s="22">
        <v>61.57</v>
      </c>
      <c r="N18" s="15">
        <v>0.74</v>
      </c>
    </row>
    <row r="19" spans="1:14" s="11" customFormat="1" ht="13.5" customHeight="1" x14ac:dyDescent="0.2">
      <c r="A19" s="9"/>
      <c r="B19" s="9"/>
      <c r="C19" s="9"/>
      <c r="D19" s="9"/>
      <c r="E19" s="9"/>
      <c r="F19" s="9"/>
      <c r="G19" s="9"/>
      <c r="H19" s="10"/>
      <c r="I19" s="9"/>
      <c r="J19" s="10"/>
      <c r="K19" s="9"/>
      <c r="L19" s="10"/>
      <c r="M19" s="22"/>
      <c r="N19" s="15"/>
    </row>
    <row r="20" spans="1:14" s="11" customFormat="1" x14ac:dyDescent="0.2">
      <c r="A20" s="9"/>
      <c r="B20" s="9"/>
      <c r="C20" s="9"/>
      <c r="D20" s="9"/>
      <c r="E20" s="9"/>
      <c r="F20" s="9"/>
      <c r="G20" s="9"/>
      <c r="H20" s="10"/>
      <c r="I20" s="9"/>
      <c r="J20" s="10"/>
      <c r="K20" s="9"/>
      <c r="L20" s="10"/>
      <c r="M20" s="22"/>
      <c r="N20" s="15"/>
    </row>
    <row r="21" spans="1:14" s="11" customFormat="1" x14ac:dyDescent="0.2">
      <c r="A21" s="9"/>
      <c r="B21" s="9"/>
      <c r="C21" s="9"/>
      <c r="D21" s="9"/>
      <c r="E21" s="9"/>
      <c r="F21" s="9"/>
      <c r="G21" s="9"/>
      <c r="H21" s="10"/>
      <c r="I21" s="9"/>
      <c r="J21" s="10"/>
      <c r="K21" s="9"/>
      <c r="L21" s="10"/>
      <c r="M21" s="22"/>
      <c r="N21" s="15"/>
    </row>
    <row r="22" spans="1:14" s="11" customFormat="1" ht="16.5" customHeight="1" x14ac:dyDescent="0.2">
      <c r="A22" s="9"/>
      <c r="B22" s="9"/>
      <c r="C22" s="9"/>
      <c r="D22" s="9"/>
      <c r="E22" s="9"/>
      <c r="F22" s="9"/>
      <c r="G22" s="9"/>
      <c r="H22" s="10"/>
      <c r="I22" s="9"/>
      <c r="J22" s="10"/>
      <c r="K22" s="9"/>
      <c r="L22" s="10"/>
      <c r="M22" s="22"/>
      <c r="N22" s="15"/>
    </row>
    <row r="23" spans="1:14" ht="13.5" thickBot="1" x14ac:dyDescent="0.25">
      <c r="A23" s="16" t="s">
        <v>24</v>
      </c>
      <c r="B23" s="17" t="s">
        <v>25</v>
      </c>
      <c r="C23" s="17" t="s">
        <v>25</v>
      </c>
      <c r="D23" s="17" t="s">
        <v>25</v>
      </c>
      <c r="E23" s="17">
        <f>SUM(E14:E22)</f>
        <v>117</v>
      </c>
      <c r="F23" s="17">
        <f>SUM(F14:F22)</f>
        <v>44</v>
      </c>
      <c r="G23" s="17"/>
      <c r="H23" s="18"/>
      <c r="I23" s="17">
        <f t="shared" si="0"/>
        <v>73</v>
      </c>
      <c r="J23" s="18"/>
      <c r="K23" s="17">
        <f>SUM(K14:K22)</f>
        <v>0</v>
      </c>
      <c r="L23" s="18">
        <f t="shared" si="1"/>
        <v>0</v>
      </c>
      <c r="M23" s="21">
        <f>AVERAGE(M14:M22)</f>
        <v>62.383333333333333</v>
      </c>
      <c r="N23" s="19">
        <f>AVERAGE(N14:N22)</f>
        <v>0.69980000000000009</v>
      </c>
    </row>
    <row r="25" spans="1:14" ht="120" customHeight="1" x14ac:dyDescent="0.2">
      <c r="A25" s="33" t="s">
        <v>26</v>
      </c>
      <c r="B25" s="33"/>
      <c r="C25" s="33"/>
      <c r="D25" s="33"/>
      <c r="E25" s="33"/>
      <c r="F25" s="33"/>
      <c r="G25" s="33"/>
      <c r="H25" s="33"/>
      <c r="I25" s="33"/>
      <c r="J25" s="33"/>
      <c r="K25" s="33"/>
      <c r="L25" s="33"/>
      <c r="M25" s="33"/>
      <c r="N25" s="33"/>
    </row>
    <row r="27" spans="1:14" x14ac:dyDescent="0.2">
      <c r="A27" s="12"/>
    </row>
    <row r="28" spans="1:14" x14ac:dyDescent="0.2">
      <c r="B28" s="40" t="s">
        <v>27</v>
      </c>
      <c r="C28" s="40"/>
      <c r="D28" s="40"/>
      <c r="G28" s="25" t="s">
        <v>28</v>
      </c>
      <c r="H28" s="25"/>
      <c r="I28" s="25"/>
      <c r="J28" s="25"/>
    </row>
    <row r="29" spans="1:14" ht="62.25" customHeight="1" x14ac:dyDescent="0.2">
      <c r="B29" s="41"/>
      <c r="C29" s="41"/>
      <c r="D29" s="41"/>
      <c r="G29" s="37"/>
      <c r="H29" s="37"/>
      <c r="I29" s="37"/>
      <c r="J29" s="37"/>
    </row>
    <row r="30" spans="1:14" hidden="1" x14ac:dyDescent="0.2">
      <c r="A30" s="42" t="e">
        <v>#REF!</v>
      </c>
      <c r="B30" s="42"/>
      <c r="C30" s="6"/>
      <c r="E30" s="42"/>
      <c r="F30" s="42"/>
      <c r="G30" s="42"/>
      <c r="H30" s="42"/>
    </row>
    <row r="31" spans="1:14" hidden="1" x14ac:dyDescent="0.2"/>
    <row r="32" spans="1:14" ht="45" customHeight="1" x14ac:dyDescent="0.2">
      <c r="B32" s="43" t="str">
        <f>B10</f>
        <v>MC. CARLOS MARTINEZ GALAN</v>
      </c>
      <c r="C32" s="43"/>
      <c r="D32" s="43"/>
      <c r="E32" s="13"/>
      <c r="F32" s="13"/>
      <c r="G32" s="43" t="str">
        <f>'1'!G30</f>
        <v>ING. FLOR ILIANA CHONTAL PELAYO</v>
      </c>
      <c r="H32" s="43"/>
      <c r="I32" s="43"/>
      <c r="J32" s="43"/>
    </row>
  </sheetData>
  <mergeCells count="31">
    <mergeCell ref="A30:B30"/>
    <mergeCell ref="E30:H30"/>
    <mergeCell ref="B32:D32"/>
    <mergeCell ref="G32:J32"/>
    <mergeCell ref="M12:M13"/>
    <mergeCell ref="N12:N13"/>
    <mergeCell ref="A25:N25"/>
    <mergeCell ref="B29:D29"/>
    <mergeCell ref="G29:J29"/>
    <mergeCell ref="B28:D28"/>
    <mergeCell ref="G28:J28"/>
    <mergeCell ref="B10:L10"/>
    <mergeCell ref="A12:A13"/>
    <mergeCell ref="B12:B13"/>
    <mergeCell ref="C12:C13"/>
    <mergeCell ref="D12:D13"/>
    <mergeCell ref="E12:E13"/>
    <mergeCell ref="F12:G12"/>
    <mergeCell ref="H12:H13"/>
    <mergeCell ref="I12:I13"/>
    <mergeCell ref="J12:J13"/>
    <mergeCell ref="K12:K13"/>
    <mergeCell ref="L12:L13"/>
    <mergeCell ref="B8:C8"/>
    <mergeCell ref="I8:K8"/>
    <mergeCell ref="L8:N8"/>
    <mergeCell ref="B1:N1"/>
    <mergeCell ref="A3:N3"/>
    <mergeCell ref="A5:N5"/>
    <mergeCell ref="A6:D6"/>
    <mergeCell ref="E6:H6"/>
  </mergeCells>
  <pageMargins left="0.70866141732283472" right="0.70866141732283472" top="0.74803149606299213" bottom="1.05125" header="0.31496062992125984" footer="0.31496062992125984"/>
  <pageSetup scale="72" orientation="landscape" r:id="rId1"/>
  <headerFooter>
    <oddFooter>&amp;RAgosto 2022</oddFooter>
  </headerFooter>
  <drawing r:id="rId2"/>
  <legacyDrawing r:id="rId3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pageSetUpPr fitToPage="1"/>
  </sheetPr>
  <dimension ref="A1:N30"/>
  <sheetViews>
    <sheetView topLeftCell="C1" zoomScale="80" zoomScaleNormal="80" zoomScaleSheetLayoutView="100" workbookViewId="0">
      <selection activeCell="I14" sqref="I14"/>
    </sheetView>
  </sheetViews>
  <sheetFormatPr baseColWidth="10" defaultColWidth="11.42578125" defaultRowHeight="12.75" x14ac:dyDescent="0.2"/>
  <cols>
    <col min="1" max="1" width="38.5703125" style="1" bestFit="1" customWidth="1"/>
    <col min="2" max="2" width="4.7109375" style="1" bestFit="1" customWidth="1"/>
    <col min="3" max="3" width="5.5703125" style="1" bestFit="1" customWidth="1"/>
    <col min="4" max="4" width="21.85546875" style="1" customWidth="1"/>
    <col min="5" max="5" width="9.42578125" style="1" customWidth="1"/>
    <col min="6" max="12" width="7.5703125" style="1" customWidth="1"/>
    <col min="13" max="16384" width="11.42578125" style="1"/>
  </cols>
  <sheetData>
    <row r="1" spans="1:14" ht="62.25" customHeight="1" x14ac:dyDescent="0.2">
      <c r="B1" s="28" t="s">
        <v>0</v>
      </c>
      <c r="C1" s="28"/>
      <c r="D1" s="28"/>
      <c r="E1" s="28"/>
      <c r="F1" s="28"/>
      <c r="G1" s="28"/>
      <c r="H1" s="28"/>
      <c r="I1" s="28"/>
      <c r="J1" s="28"/>
      <c r="K1" s="28"/>
      <c r="L1" s="28"/>
      <c r="M1" s="28"/>
      <c r="N1" s="28"/>
    </row>
    <row r="2" spans="1:14" x14ac:dyDescent="0.2">
      <c r="A2" s="2"/>
      <c r="B2" s="2"/>
      <c r="C2" s="2"/>
      <c r="E2" s="2"/>
      <c r="F2" s="2"/>
      <c r="G2" s="2"/>
      <c r="H2" s="2"/>
      <c r="I2" s="2"/>
      <c r="J2" s="2"/>
      <c r="K2" s="2"/>
    </row>
    <row r="3" spans="1:14" x14ac:dyDescent="0.2">
      <c r="A3" s="25" t="s">
        <v>30</v>
      </c>
      <c r="B3" s="25"/>
      <c r="C3" s="25"/>
      <c r="D3" s="25"/>
      <c r="E3" s="25"/>
      <c r="F3" s="25"/>
      <c r="G3" s="25"/>
      <c r="H3" s="25"/>
      <c r="I3" s="25"/>
      <c r="J3" s="25"/>
      <c r="K3" s="25"/>
      <c r="L3" s="25"/>
      <c r="M3" s="25"/>
      <c r="N3" s="25"/>
    </row>
    <row r="4" spans="1:14" x14ac:dyDescent="0.2">
      <c r="A4" s="2"/>
      <c r="B4" s="2"/>
      <c r="C4" s="2"/>
      <c r="D4" s="2"/>
      <c r="E4" s="2"/>
      <c r="F4" s="2"/>
      <c r="G4" s="2"/>
      <c r="H4" s="2"/>
      <c r="I4" s="2"/>
      <c r="J4" s="2"/>
      <c r="K4" s="2"/>
      <c r="L4" s="2"/>
    </row>
    <row r="5" spans="1:14" x14ac:dyDescent="0.2">
      <c r="A5" s="25" t="s">
        <v>1</v>
      </c>
      <c r="B5" s="25"/>
      <c r="C5" s="25"/>
      <c r="D5" s="25"/>
      <c r="E5" s="25"/>
      <c r="F5" s="25"/>
      <c r="G5" s="25"/>
      <c r="H5" s="25"/>
      <c r="I5" s="25"/>
      <c r="J5" s="25"/>
      <c r="K5" s="25"/>
      <c r="L5" s="25"/>
      <c r="M5" s="25"/>
      <c r="N5" s="25"/>
    </row>
    <row r="6" spans="1:14" x14ac:dyDescent="0.2">
      <c r="A6" s="26" t="s">
        <v>2</v>
      </c>
      <c r="B6" s="26"/>
      <c r="C6" s="26"/>
      <c r="D6" s="26"/>
      <c r="E6" s="27"/>
      <c r="F6" s="27"/>
      <c r="G6" s="27"/>
      <c r="H6" s="27"/>
      <c r="I6" s="3"/>
      <c r="J6" s="3"/>
      <c r="K6" s="3"/>
      <c r="L6" s="3"/>
      <c r="M6" s="3"/>
      <c r="N6" s="3"/>
    </row>
    <row r="7" spans="1:14" x14ac:dyDescent="0.2">
      <c r="A7" s="2"/>
      <c r="B7" s="2"/>
      <c r="C7" s="2"/>
      <c r="D7" s="2"/>
      <c r="E7" s="2"/>
      <c r="F7" s="2"/>
      <c r="G7" s="2"/>
      <c r="H7" s="2"/>
      <c r="I7" s="2"/>
      <c r="J7" s="2"/>
      <c r="K7" s="2"/>
      <c r="L7" s="2"/>
    </row>
    <row r="8" spans="1:14" ht="15" x14ac:dyDescent="0.25">
      <c r="A8" s="4" t="s">
        <v>3</v>
      </c>
      <c r="B8" s="37">
        <v>4</v>
      </c>
      <c r="C8" s="37"/>
      <c r="D8" s="14" t="s">
        <v>5</v>
      </c>
      <c r="E8" s="20">
        <f>'1'!E8</f>
        <v>5</v>
      </c>
      <c r="F8"/>
      <c r="G8" s="4" t="s">
        <v>6</v>
      </c>
      <c r="H8" s="20">
        <f>'1'!H8</f>
        <v>4</v>
      </c>
      <c r="I8" s="36" t="s">
        <v>7</v>
      </c>
      <c r="J8" s="36"/>
      <c r="K8" s="36"/>
      <c r="L8" s="37" t="str">
        <f>'1'!L8</f>
        <v>FEBRERO - JUNIO 2025</v>
      </c>
      <c r="M8" s="37"/>
      <c r="N8" s="37"/>
    </row>
    <row r="10" spans="1:14" x14ac:dyDescent="0.2">
      <c r="A10" s="4" t="s">
        <v>8</v>
      </c>
      <c r="B10" s="37" t="str">
        <f>'1'!B10</f>
        <v>MC. CARLOS MARTINEZ GALAN</v>
      </c>
      <c r="C10" s="37"/>
      <c r="D10" s="37"/>
      <c r="E10" s="37"/>
      <c r="F10" s="37"/>
      <c r="G10" s="37"/>
      <c r="H10" s="37"/>
      <c r="I10" s="37"/>
      <c r="J10" s="37"/>
      <c r="K10" s="37"/>
      <c r="L10" s="37"/>
    </row>
    <row r="11" spans="1:14" ht="13.5" thickBot="1" x14ac:dyDescent="0.25">
      <c r="B11" s="6"/>
      <c r="C11" s="6"/>
      <c r="E11" s="6"/>
      <c r="F11" s="6"/>
      <c r="G11" s="6"/>
      <c r="H11" s="6"/>
      <c r="I11" s="6"/>
      <c r="J11" s="6"/>
      <c r="K11" s="6"/>
    </row>
    <row r="12" spans="1:14" x14ac:dyDescent="0.2">
      <c r="A12" s="38" t="s">
        <v>9</v>
      </c>
      <c r="B12" s="34" t="s">
        <v>10</v>
      </c>
      <c r="C12" s="34" t="s">
        <v>11</v>
      </c>
      <c r="D12" s="29" t="s">
        <v>12</v>
      </c>
      <c r="E12" s="29" t="s">
        <v>13</v>
      </c>
      <c r="F12" s="29" t="s">
        <v>14</v>
      </c>
      <c r="G12" s="29"/>
      <c r="H12" s="29" t="s">
        <v>15</v>
      </c>
      <c r="I12" s="29" t="s">
        <v>16</v>
      </c>
      <c r="J12" s="29" t="s">
        <v>17</v>
      </c>
      <c r="K12" s="29" t="s">
        <v>18</v>
      </c>
      <c r="L12" s="29" t="s">
        <v>19</v>
      </c>
      <c r="M12" s="29" t="s">
        <v>20</v>
      </c>
      <c r="N12" s="31" t="s">
        <v>21</v>
      </c>
    </row>
    <row r="13" spans="1:14" x14ac:dyDescent="0.2">
      <c r="A13" s="39"/>
      <c r="B13" s="35"/>
      <c r="C13" s="35"/>
      <c r="D13" s="30"/>
      <c r="E13" s="30"/>
      <c r="F13" s="7" t="s">
        <v>22</v>
      </c>
      <c r="G13" s="7" t="s">
        <v>23</v>
      </c>
      <c r="H13" s="30"/>
      <c r="I13" s="30"/>
      <c r="J13" s="30"/>
      <c r="K13" s="30"/>
      <c r="L13" s="30"/>
      <c r="M13" s="30"/>
      <c r="N13" s="32"/>
    </row>
    <row r="14" spans="1:14" s="11" customFormat="1" ht="25.5" x14ac:dyDescent="0.2">
      <c r="A14" s="9" t="str">
        <f>'1'!A14</f>
        <v>AUTOMATIZACIÓN DE SISTEMAS DE PRODUCCIÓN</v>
      </c>
      <c r="B14" s="9" t="s">
        <v>47</v>
      </c>
      <c r="C14" s="9" t="str">
        <f>'1'!C14</f>
        <v>801B</v>
      </c>
      <c r="D14" s="9" t="str">
        <f>'1'!D14</f>
        <v>IIND</v>
      </c>
      <c r="E14" s="9">
        <f>'1'!E14</f>
        <v>30</v>
      </c>
      <c r="F14" s="9">
        <v>20</v>
      </c>
      <c r="G14" s="9"/>
      <c r="H14" s="10"/>
      <c r="I14" s="9">
        <f t="shared" ref="I14:I21" si="0">(E14-SUM(F14:G14))-K14</f>
        <v>10</v>
      </c>
      <c r="J14" s="10"/>
      <c r="K14" s="9">
        <v>0</v>
      </c>
      <c r="L14" s="10">
        <f t="shared" ref="L14:L21" si="1">K14/E14</f>
        <v>0</v>
      </c>
      <c r="M14" s="9">
        <v>48.94</v>
      </c>
      <c r="N14" s="15">
        <v>0.67</v>
      </c>
    </row>
    <row r="15" spans="1:14" s="11" customFormat="1" x14ac:dyDescent="0.2">
      <c r="A15" s="9" t="str">
        <f>'1'!A15</f>
        <v>MODELADO Y DISEÑO INDUSTRIAL</v>
      </c>
      <c r="B15" s="9" t="s">
        <v>46</v>
      </c>
      <c r="C15" s="9" t="str">
        <f>'1'!C15</f>
        <v>801B</v>
      </c>
      <c r="D15" s="9" t="str">
        <f>'1'!D15</f>
        <v>IIND</v>
      </c>
      <c r="E15" s="9">
        <f>'1'!E15</f>
        <v>26</v>
      </c>
      <c r="F15" s="9"/>
      <c r="G15" s="9"/>
      <c r="H15" s="10"/>
      <c r="I15" s="9">
        <f t="shared" ref="I15" si="2">(E15-SUM(F15:G15))-K15</f>
        <v>26</v>
      </c>
      <c r="J15" s="10"/>
      <c r="K15" s="9">
        <v>0</v>
      </c>
      <c r="L15" s="10">
        <f t="shared" ref="L15" si="3">K15/E15</f>
        <v>0</v>
      </c>
      <c r="M15" s="23"/>
      <c r="N15" s="15"/>
    </row>
    <row r="16" spans="1:14" s="11" customFormat="1" x14ac:dyDescent="0.2">
      <c r="A16" s="9" t="str">
        <f>'1'!A16</f>
        <v>SISTEMAS DE MANUFACTURA</v>
      </c>
      <c r="B16" s="9" t="s">
        <v>48</v>
      </c>
      <c r="C16" s="9" t="str">
        <f>'1'!C16</f>
        <v>601A</v>
      </c>
      <c r="D16" s="9" t="str">
        <f>'1'!D16</f>
        <v>IIND</v>
      </c>
      <c r="E16" s="9">
        <f>'1'!E16</f>
        <v>23</v>
      </c>
      <c r="F16" s="9">
        <v>18</v>
      </c>
      <c r="G16" s="9"/>
      <c r="H16" s="10"/>
      <c r="I16" s="9">
        <f t="shared" si="0"/>
        <v>5</v>
      </c>
      <c r="J16" s="10"/>
      <c r="K16" s="9">
        <v>0</v>
      </c>
      <c r="L16" s="10">
        <f t="shared" si="1"/>
        <v>0</v>
      </c>
      <c r="M16" s="9">
        <v>64.78</v>
      </c>
      <c r="N16" s="15">
        <v>0.78</v>
      </c>
    </row>
    <row r="17" spans="1:14" s="11" customFormat="1" x14ac:dyDescent="0.2">
      <c r="A17" s="9" t="str">
        <f>'1'!A17</f>
        <v>SIMULACION</v>
      </c>
      <c r="B17" s="9" t="s">
        <v>48</v>
      </c>
      <c r="C17" s="9" t="str">
        <f>'1'!C17</f>
        <v>601A</v>
      </c>
      <c r="D17" s="9" t="str">
        <f>'1'!D17</f>
        <v>IIND</v>
      </c>
      <c r="E17" s="9">
        <f>'1'!E17</f>
        <v>19</v>
      </c>
      <c r="F17" s="9">
        <v>17</v>
      </c>
      <c r="G17" s="9"/>
      <c r="H17" s="10"/>
      <c r="I17" s="9">
        <f t="shared" ref="I17" si="4">(E17-SUM(F17:G17))-K17</f>
        <v>2</v>
      </c>
      <c r="J17" s="10"/>
      <c r="K17" s="9">
        <v>0</v>
      </c>
      <c r="L17" s="10">
        <f t="shared" ref="L17" si="5">K17/E17</f>
        <v>0</v>
      </c>
      <c r="M17" s="9">
        <v>71.84</v>
      </c>
      <c r="N17" s="15">
        <v>0.84</v>
      </c>
    </row>
    <row r="18" spans="1:14" s="11" customFormat="1" x14ac:dyDescent="0.2">
      <c r="A18" s="9" t="str">
        <f>'1'!A18</f>
        <v>SIMULACION</v>
      </c>
      <c r="B18" s="9" t="s">
        <v>48</v>
      </c>
      <c r="C18" s="9" t="str">
        <f>'1'!C18</f>
        <v>601B</v>
      </c>
      <c r="D18" s="9" t="str">
        <f>'1'!D18</f>
        <v>IIND</v>
      </c>
      <c r="E18" s="9">
        <f>'1'!E18</f>
        <v>19</v>
      </c>
      <c r="F18" s="9">
        <v>6</v>
      </c>
      <c r="G18" s="9"/>
      <c r="H18" s="10"/>
      <c r="I18" s="9">
        <f t="shared" ref="I18" si="6">(E18-SUM(F18:G18))-K18</f>
        <v>13</v>
      </c>
      <c r="J18" s="10"/>
      <c r="K18" s="9">
        <v>0</v>
      </c>
      <c r="L18" s="10">
        <f t="shared" ref="L18" si="7">K18/E18</f>
        <v>0</v>
      </c>
      <c r="M18" s="9">
        <v>25.78</v>
      </c>
      <c r="N18" s="15">
        <v>0.32</v>
      </c>
    </row>
    <row r="19" spans="1:14" s="11" customFormat="1" x14ac:dyDescent="0.2">
      <c r="A19" s="9"/>
      <c r="B19" s="9"/>
      <c r="C19" s="9"/>
      <c r="D19" s="9"/>
      <c r="E19" s="9"/>
      <c r="F19" s="9"/>
      <c r="G19" s="9"/>
      <c r="H19" s="10"/>
      <c r="I19" s="9"/>
      <c r="J19" s="10"/>
      <c r="K19" s="9"/>
      <c r="L19" s="10"/>
      <c r="M19" s="9"/>
      <c r="N19" s="15"/>
    </row>
    <row r="20" spans="1:14" s="11" customFormat="1" x14ac:dyDescent="0.2">
      <c r="A20" s="9"/>
      <c r="B20" s="9"/>
      <c r="C20" s="9"/>
      <c r="D20" s="9"/>
      <c r="E20" s="9"/>
      <c r="F20" s="9"/>
      <c r="G20" s="9"/>
      <c r="H20" s="10"/>
      <c r="I20" s="9"/>
      <c r="J20" s="10"/>
      <c r="K20" s="9"/>
      <c r="L20" s="10"/>
      <c r="M20" s="9"/>
      <c r="N20" s="15"/>
    </row>
    <row r="21" spans="1:14" ht="13.5" thickBot="1" x14ac:dyDescent="0.25">
      <c r="A21" s="16" t="s">
        <v>24</v>
      </c>
      <c r="B21" s="17" t="s">
        <v>25</v>
      </c>
      <c r="C21" s="17" t="s">
        <v>25</v>
      </c>
      <c r="D21" s="17" t="s">
        <v>25</v>
      </c>
      <c r="E21" s="17">
        <f>SUM(E14:E20)</f>
        <v>117</v>
      </c>
      <c r="F21" s="17">
        <f>SUM(F14:F20)</f>
        <v>61</v>
      </c>
      <c r="G21" s="17"/>
      <c r="H21" s="18"/>
      <c r="I21" s="17">
        <f t="shared" si="0"/>
        <v>56</v>
      </c>
      <c r="J21" s="18"/>
      <c r="K21" s="17">
        <f>SUM(K14:K20)</f>
        <v>0</v>
      </c>
      <c r="L21" s="18">
        <f t="shared" si="1"/>
        <v>0</v>
      </c>
      <c r="M21" s="17">
        <f>AVERAGE(M14:M20)</f>
        <v>52.835000000000001</v>
      </c>
      <c r="N21" s="19">
        <f>AVERAGE(N14:N20)</f>
        <v>0.65249999999999997</v>
      </c>
    </row>
    <row r="23" spans="1:14" ht="120" customHeight="1" x14ac:dyDescent="0.2">
      <c r="A23" s="33" t="s">
        <v>26</v>
      </c>
      <c r="B23" s="33"/>
      <c r="C23" s="33"/>
      <c r="D23" s="33"/>
      <c r="E23" s="33"/>
      <c r="F23" s="33"/>
      <c r="G23" s="33"/>
      <c r="H23" s="33"/>
      <c r="I23" s="33"/>
      <c r="J23" s="33"/>
      <c r="K23" s="33"/>
      <c r="L23" s="33"/>
      <c r="M23" s="33"/>
      <c r="N23" s="33"/>
    </row>
    <row r="25" spans="1:14" x14ac:dyDescent="0.2">
      <c r="A25" s="12"/>
    </row>
    <row r="26" spans="1:14" x14ac:dyDescent="0.2">
      <c r="B26" s="40" t="s">
        <v>27</v>
      </c>
      <c r="C26" s="40"/>
      <c r="D26" s="40"/>
      <c r="G26" s="25" t="s">
        <v>28</v>
      </c>
      <c r="H26" s="25"/>
      <c r="I26" s="25"/>
      <c r="J26" s="25"/>
    </row>
    <row r="27" spans="1:14" ht="62.25" customHeight="1" x14ac:dyDescent="0.2">
      <c r="B27" s="41"/>
      <c r="C27" s="41"/>
      <c r="D27" s="41"/>
      <c r="G27" s="37"/>
      <c r="H27" s="37"/>
      <c r="I27" s="37"/>
      <c r="J27" s="37"/>
    </row>
    <row r="28" spans="1:14" hidden="1" x14ac:dyDescent="0.2">
      <c r="A28" s="42" t="e">
        <v>#REF!</v>
      </c>
      <c r="B28" s="42"/>
      <c r="C28" s="6"/>
      <c r="E28" s="42"/>
      <c r="F28" s="42"/>
      <c r="G28" s="42"/>
      <c r="H28" s="42"/>
    </row>
    <row r="29" spans="1:14" hidden="1" x14ac:dyDescent="0.2"/>
    <row r="30" spans="1:14" ht="45" customHeight="1" x14ac:dyDescent="0.2">
      <c r="B30" s="43" t="str">
        <f>B10</f>
        <v>MC. CARLOS MARTINEZ GALAN</v>
      </c>
      <c r="C30" s="43"/>
      <c r="D30" s="43"/>
      <c r="E30" s="13"/>
      <c r="F30" s="13"/>
      <c r="G30" s="43" t="str">
        <f>'1'!G30</f>
        <v>ING. FLOR ILIANA CHONTAL PELAYO</v>
      </c>
      <c r="H30" s="43"/>
      <c r="I30" s="43"/>
      <c r="J30" s="43"/>
    </row>
  </sheetData>
  <mergeCells count="31">
    <mergeCell ref="A28:B28"/>
    <mergeCell ref="E28:H28"/>
    <mergeCell ref="B30:D30"/>
    <mergeCell ref="G30:J30"/>
    <mergeCell ref="M12:M13"/>
    <mergeCell ref="N12:N13"/>
    <mergeCell ref="A23:N23"/>
    <mergeCell ref="B27:D27"/>
    <mergeCell ref="G27:J27"/>
    <mergeCell ref="B26:D26"/>
    <mergeCell ref="G26:J26"/>
    <mergeCell ref="B10:L10"/>
    <mergeCell ref="A12:A13"/>
    <mergeCell ref="B12:B13"/>
    <mergeCell ref="C12:C13"/>
    <mergeCell ref="D12:D13"/>
    <mergeCell ref="E12:E13"/>
    <mergeCell ref="F12:G12"/>
    <mergeCell ref="H12:H13"/>
    <mergeCell ref="I12:I13"/>
    <mergeCell ref="J12:J13"/>
    <mergeCell ref="K12:K13"/>
    <mergeCell ref="L12:L13"/>
    <mergeCell ref="B8:C8"/>
    <mergeCell ref="I8:K8"/>
    <mergeCell ref="L8:N8"/>
    <mergeCell ref="B1:N1"/>
    <mergeCell ref="A3:N3"/>
    <mergeCell ref="A5:N5"/>
    <mergeCell ref="A6:D6"/>
    <mergeCell ref="E6:H6"/>
  </mergeCells>
  <pageMargins left="0.70866141732283472" right="0.70866141732283472" top="0.74803149606299213" bottom="1.05125" header="0.31496062992125984" footer="0.31496062992125984"/>
  <pageSetup scale="72" orientation="landscape" r:id="rId1"/>
  <headerFooter>
    <oddFooter>&amp;RAgosto 2022</oddFooter>
  </headerFooter>
  <drawing r:id="rId2"/>
  <legacyDrawing r:id="rId3"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pageSetUpPr fitToPage="1"/>
  </sheetPr>
  <dimension ref="A1:N32"/>
  <sheetViews>
    <sheetView tabSelected="1" topLeftCell="A9" zoomScale="115" zoomScaleNormal="85" zoomScaleSheetLayoutView="100" workbookViewId="0">
      <selection activeCell="G19" sqref="G19"/>
    </sheetView>
  </sheetViews>
  <sheetFormatPr baseColWidth="10" defaultColWidth="11.42578125" defaultRowHeight="12.75" x14ac:dyDescent="0.2"/>
  <cols>
    <col min="1" max="1" width="38.5703125" style="1" bestFit="1" customWidth="1"/>
    <col min="2" max="2" width="4.7109375" style="1" bestFit="1" customWidth="1"/>
    <col min="3" max="3" width="5.5703125" style="1" bestFit="1" customWidth="1"/>
    <col min="4" max="4" width="21.85546875" style="1" customWidth="1"/>
    <col min="5" max="5" width="9.42578125" style="1" customWidth="1"/>
    <col min="6" max="12" width="7.5703125" style="1" customWidth="1"/>
    <col min="13" max="16384" width="11.42578125" style="1"/>
  </cols>
  <sheetData>
    <row r="1" spans="1:14" ht="62.25" customHeight="1" x14ac:dyDescent="0.2">
      <c r="B1" s="28" t="s">
        <v>0</v>
      </c>
      <c r="C1" s="28"/>
      <c r="D1" s="28"/>
      <c r="E1" s="28"/>
      <c r="F1" s="28"/>
      <c r="G1" s="28"/>
      <c r="H1" s="28"/>
      <c r="I1" s="28"/>
      <c r="J1" s="28"/>
      <c r="K1" s="28"/>
      <c r="L1" s="28"/>
      <c r="M1" s="28"/>
      <c r="N1" s="28"/>
    </row>
    <row r="2" spans="1:14" x14ac:dyDescent="0.2">
      <c r="A2" s="2"/>
      <c r="B2" s="2"/>
      <c r="C2" s="2"/>
      <c r="E2" s="2"/>
      <c r="F2" s="2"/>
      <c r="G2" s="2"/>
      <c r="H2" s="2"/>
      <c r="I2" s="2"/>
      <c r="J2" s="2"/>
      <c r="K2" s="2"/>
    </row>
    <row r="3" spans="1:14" x14ac:dyDescent="0.2">
      <c r="A3" s="25" t="s">
        <v>30</v>
      </c>
      <c r="B3" s="25"/>
      <c r="C3" s="25"/>
      <c r="D3" s="25"/>
      <c r="E3" s="25"/>
      <c r="F3" s="25"/>
      <c r="G3" s="25"/>
      <c r="H3" s="25"/>
      <c r="I3" s="25"/>
      <c r="J3" s="25"/>
      <c r="K3" s="25"/>
      <c r="L3" s="25"/>
      <c r="M3" s="25"/>
      <c r="N3" s="25"/>
    </row>
    <row r="4" spans="1:14" x14ac:dyDescent="0.2">
      <c r="A4" s="2"/>
      <c r="B4" s="2"/>
      <c r="C4" s="2"/>
      <c r="D4" s="2"/>
      <c r="E4" s="2"/>
      <c r="F4" s="2"/>
      <c r="G4" s="2"/>
      <c r="H4" s="2"/>
      <c r="I4" s="2"/>
      <c r="J4" s="2"/>
      <c r="K4" s="2"/>
      <c r="L4" s="2"/>
    </row>
    <row r="5" spans="1:14" x14ac:dyDescent="0.2">
      <c r="A5" s="25" t="s">
        <v>1</v>
      </c>
      <c r="B5" s="25"/>
      <c r="C5" s="25"/>
      <c r="D5" s="25"/>
      <c r="E5" s="25"/>
      <c r="F5" s="25"/>
      <c r="G5" s="25"/>
      <c r="H5" s="25"/>
      <c r="I5" s="25"/>
      <c r="J5" s="25"/>
      <c r="K5" s="25"/>
      <c r="L5" s="25"/>
      <c r="M5" s="25"/>
      <c r="N5" s="25"/>
    </row>
    <row r="6" spans="1:14" x14ac:dyDescent="0.2">
      <c r="A6" s="26" t="s">
        <v>2</v>
      </c>
      <c r="B6" s="26"/>
      <c r="C6" s="26"/>
      <c r="D6" s="26"/>
      <c r="E6" s="27" t="s">
        <v>33</v>
      </c>
      <c r="F6" s="27"/>
      <c r="G6" s="27"/>
      <c r="H6" s="27"/>
      <c r="I6" s="3"/>
      <c r="J6" s="3"/>
      <c r="K6" s="3"/>
      <c r="L6" s="3"/>
      <c r="M6" s="3"/>
      <c r="N6" s="3"/>
    </row>
    <row r="7" spans="1:14" x14ac:dyDescent="0.2">
      <c r="A7" s="2"/>
      <c r="B7" s="2"/>
      <c r="C7" s="2"/>
      <c r="D7" s="2"/>
      <c r="E7" s="2"/>
      <c r="F7" s="2"/>
      <c r="G7" s="2"/>
      <c r="H7" s="2"/>
      <c r="I7" s="2"/>
      <c r="J7" s="2"/>
      <c r="K7" s="2"/>
      <c r="L7" s="2"/>
    </row>
    <row r="8" spans="1:14" ht="15" x14ac:dyDescent="0.25">
      <c r="A8" s="4" t="s">
        <v>3</v>
      </c>
      <c r="B8" s="37" t="s">
        <v>29</v>
      </c>
      <c r="C8" s="37"/>
      <c r="D8" s="14" t="s">
        <v>5</v>
      </c>
      <c r="E8" s="20">
        <f>'1'!E8</f>
        <v>5</v>
      </c>
      <c r="F8"/>
      <c r="G8" s="4" t="s">
        <v>6</v>
      </c>
      <c r="H8" s="20">
        <f>'1'!H8</f>
        <v>4</v>
      </c>
      <c r="I8" s="36" t="s">
        <v>7</v>
      </c>
      <c r="J8" s="36"/>
      <c r="K8" s="36"/>
      <c r="L8" s="37" t="str">
        <f>'1'!L8</f>
        <v>FEBRERO - JUNIO 2025</v>
      </c>
      <c r="M8" s="37"/>
      <c r="N8" s="37"/>
    </row>
    <row r="10" spans="1:14" x14ac:dyDescent="0.2">
      <c r="A10" s="4" t="s">
        <v>8</v>
      </c>
      <c r="B10" s="37" t="str">
        <f>'1'!B10</f>
        <v>MC. CARLOS MARTINEZ GALAN</v>
      </c>
      <c r="C10" s="37"/>
      <c r="D10" s="37"/>
      <c r="E10" s="37"/>
      <c r="F10" s="37"/>
      <c r="G10" s="37"/>
      <c r="H10" s="37"/>
      <c r="I10" s="37"/>
      <c r="J10" s="37"/>
      <c r="K10" s="37"/>
      <c r="L10" s="37"/>
    </row>
    <row r="11" spans="1:14" ht="13.5" thickBot="1" x14ac:dyDescent="0.25">
      <c r="B11" s="6"/>
      <c r="C11" s="6"/>
      <c r="E11" s="6"/>
      <c r="F11" s="6"/>
      <c r="G11" s="6"/>
      <c r="H11" s="6"/>
      <c r="I11" s="6"/>
      <c r="J11" s="6"/>
      <c r="K11" s="6"/>
    </row>
    <row r="12" spans="1:14" x14ac:dyDescent="0.2">
      <c r="A12" s="38" t="s">
        <v>9</v>
      </c>
      <c r="B12" s="34" t="s">
        <v>10</v>
      </c>
      <c r="C12" s="34" t="s">
        <v>11</v>
      </c>
      <c r="D12" s="29" t="s">
        <v>12</v>
      </c>
      <c r="E12" s="29" t="s">
        <v>13</v>
      </c>
      <c r="F12" s="29" t="s">
        <v>14</v>
      </c>
      <c r="G12" s="29"/>
      <c r="H12" s="29" t="s">
        <v>15</v>
      </c>
      <c r="I12" s="29" t="s">
        <v>16</v>
      </c>
      <c r="J12" s="29" t="s">
        <v>17</v>
      </c>
      <c r="K12" s="29" t="s">
        <v>18</v>
      </c>
      <c r="L12" s="29" t="s">
        <v>19</v>
      </c>
      <c r="M12" s="29" t="s">
        <v>20</v>
      </c>
      <c r="N12" s="31" t="s">
        <v>21</v>
      </c>
    </row>
    <row r="13" spans="1:14" x14ac:dyDescent="0.2">
      <c r="A13" s="39"/>
      <c r="B13" s="35"/>
      <c r="C13" s="35"/>
      <c r="D13" s="30"/>
      <c r="E13" s="30"/>
      <c r="F13" s="7" t="s">
        <v>22</v>
      </c>
      <c r="G13" s="7" t="s">
        <v>23</v>
      </c>
      <c r="H13" s="30"/>
      <c r="I13" s="30"/>
      <c r="J13" s="30"/>
      <c r="K13" s="30"/>
      <c r="L13" s="30"/>
      <c r="M13" s="30"/>
      <c r="N13" s="32"/>
    </row>
    <row r="14" spans="1:14" s="11" customFormat="1" ht="18.75" customHeight="1" x14ac:dyDescent="0.2">
      <c r="A14" s="9" t="str">
        <f>'1'!A14</f>
        <v>AUTOMATIZACIÓN DE SISTEMAS DE PRODUCCIÓN</v>
      </c>
      <c r="B14" s="9" t="s">
        <v>32</v>
      </c>
      <c r="C14" s="9" t="str">
        <f>'1'!C14</f>
        <v>801B</v>
      </c>
      <c r="D14" s="9" t="str">
        <f>'1'!D14</f>
        <v>IIND</v>
      </c>
      <c r="E14" s="9">
        <f>'1'!E14</f>
        <v>30</v>
      </c>
      <c r="F14" s="9">
        <v>4</v>
      </c>
      <c r="G14" s="9">
        <v>26</v>
      </c>
      <c r="H14" s="10">
        <f t="shared" ref="H14:H18" si="0">(F14+G14)/E14</f>
        <v>1</v>
      </c>
      <c r="I14" s="9">
        <f>(E14-SUM(F14:G14))-K14</f>
        <v>0</v>
      </c>
      <c r="J14" s="10">
        <f>I14/E14</f>
        <v>0</v>
      </c>
      <c r="K14" s="9">
        <v>0</v>
      </c>
      <c r="L14" s="10">
        <f t="shared" ref="L14:L18" si="1">K14/E14</f>
        <v>0</v>
      </c>
      <c r="M14" s="9">
        <v>82.76</v>
      </c>
      <c r="N14" s="15">
        <v>0.63</v>
      </c>
    </row>
    <row r="15" spans="1:14" s="11" customFormat="1" x14ac:dyDescent="0.2">
      <c r="A15" s="9" t="str">
        <f>'1'!A15</f>
        <v>MODELADO Y DISEÑO INDUSTRIAL</v>
      </c>
      <c r="B15" s="9" t="s">
        <v>32</v>
      </c>
      <c r="C15" s="9" t="str">
        <f>'1'!C15</f>
        <v>801B</v>
      </c>
      <c r="D15" s="9" t="str">
        <f>'1'!D15</f>
        <v>IIND</v>
      </c>
      <c r="E15" s="9">
        <f>'1'!E15</f>
        <v>26</v>
      </c>
      <c r="F15" s="9">
        <v>4</v>
      </c>
      <c r="G15" s="9">
        <v>22</v>
      </c>
      <c r="H15" s="10">
        <f t="shared" si="0"/>
        <v>1</v>
      </c>
      <c r="I15" s="9">
        <f t="shared" ref="I15:I18" si="2">(E15-SUM(F15:G15))-K15</f>
        <v>0</v>
      </c>
      <c r="J15" s="10">
        <f>I15/E15</f>
        <v>0</v>
      </c>
      <c r="K15" s="9">
        <v>0</v>
      </c>
      <c r="L15" s="10">
        <f t="shared" si="1"/>
        <v>0</v>
      </c>
      <c r="M15" s="9">
        <v>87</v>
      </c>
      <c r="N15" s="15">
        <v>0.61629999999999996</v>
      </c>
    </row>
    <row r="16" spans="1:14" s="11" customFormat="1" x14ac:dyDescent="0.2">
      <c r="A16" s="9" t="str">
        <f>'1'!A16</f>
        <v>SISTEMAS DE MANUFACTURA</v>
      </c>
      <c r="B16" s="9" t="s">
        <v>32</v>
      </c>
      <c r="C16" s="9" t="str">
        <f>'1'!C16</f>
        <v>601A</v>
      </c>
      <c r="D16" s="9" t="str">
        <f>'1'!D16</f>
        <v>IIND</v>
      </c>
      <c r="E16" s="9">
        <f>'1'!E16</f>
        <v>23</v>
      </c>
      <c r="F16" s="9">
        <v>4</v>
      </c>
      <c r="G16" s="9">
        <v>18</v>
      </c>
      <c r="H16" s="10">
        <f t="shared" si="0"/>
        <v>0.95652173913043481</v>
      </c>
      <c r="I16" s="9">
        <f t="shared" si="2"/>
        <v>1</v>
      </c>
      <c r="J16" s="10">
        <f t="shared" ref="J16:J18" si="3">I16/E16</f>
        <v>4.3478260869565216E-2</v>
      </c>
      <c r="K16" s="9">
        <v>0</v>
      </c>
      <c r="L16" s="10">
        <f t="shared" si="1"/>
        <v>0</v>
      </c>
      <c r="M16" s="9">
        <v>77</v>
      </c>
      <c r="N16" s="15">
        <v>0.6956</v>
      </c>
    </row>
    <row r="17" spans="1:14" s="11" customFormat="1" x14ac:dyDescent="0.2">
      <c r="A17" s="9" t="str">
        <f>'1'!A17</f>
        <v>SIMULACION</v>
      </c>
      <c r="B17" s="9" t="s">
        <v>32</v>
      </c>
      <c r="C17" s="9" t="str">
        <f>'1'!C17</f>
        <v>601A</v>
      </c>
      <c r="D17" s="9" t="str">
        <f>'1'!D17</f>
        <v>IIND</v>
      </c>
      <c r="E17" s="9">
        <f>'1'!E17</f>
        <v>19</v>
      </c>
      <c r="F17" s="9">
        <v>0</v>
      </c>
      <c r="G17" s="9">
        <v>12</v>
      </c>
      <c r="H17" s="10">
        <f t="shared" si="0"/>
        <v>0.63157894736842102</v>
      </c>
      <c r="I17" s="9">
        <f t="shared" si="2"/>
        <v>7</v>
      </c>
      <c r="J17" s="10">
        <f t="shared" si="3"/>
        <v>0.36842105263157893</v>
      </c>
      <c r="K17" s="9">
        <v>0</v>
      </c>
      <c r="L17" s="10">
        <f t="shared" si="1"/>
        <v>0</v>
      </c>
      <c r="M17" s="9">
        <v>51</v>
      </c>
      <c r="N17" s="15">
        <v>0.63</v>
      </c>
    </row>
    <row r="18" spans="1:14" s="11" customFormat="1" x14ac:dyDescent="0.2">
      <c r="A18" s="9" t="str">
        <f>'1'!A18</f>
        <v>SIMULACION</v>
      </c>
      <c r="B18" s="9" t="s">
        <v>32</v>
      </c>
      <c r="C18" s="9" t="str">
        <f>'1'!C18</f>
        <v>601B</v>
      </c>
      <c r="D18" s="9" t="str">
        <f>'1'!D18</f>
        <v>IIND</v>
      </c>
      <c r="E18" s="9">
        <f>'1'!E18</f>
        <v>19</v>
      </c>
      <c r="F18" s="9">
        <v>0</v>
      </c>
      <c r="G18" s="9">
        <v>12</v>
      </c>
      <c r="H18" s="10">
        <f t="shared" si="0"/>
        <v>0.63157894736842102</v>
      </c>
      <c r="I18" s="9">
        <f t="shared" si="2"/>
        <v>7</v>
      </c>
      <c r="J18" s="10">
        <f t="shared" si="3"/>
        <v>0.36842105263157893</v>
      </c>
      <c r="K18" s="9">
        <v>0</v>
      </c>
      <c r="L18" s="10">
        <f t="shared" si="1"/>
        <v>0</v>
      </c>
      <c r="M18" s="9">
        <v>50</v>
      </c>
      <c r="N18" s="15">
        <v>0.63</v>
      </c>
    </row>
    <row r="19" spans="1:14" s="11" customFormat="1" x14ac:dyDescent="0.2">
      <c r="A19" s="9"/>
      <c r="B19" s="9"/>
      <c r="C19" s="9"/>
      <c r="D19" s="9"/>
      <c r="E19" s="9"/>
      <c r="F19" s="9"/>
      <c r="G19" s="9"/>
      <c r="H19" s="10"/>
      <c r="I19" s="9"/>
      <c r="J19" s="10"/>
      <c r="K19" s="9"/>
      <c r="L19" s="10"/>
      <c r="M19" s="9"/>
      <c r="N19" s="15"/>
    </row>
    <row r="20" spans="1:14" s="11" customFormat="1" x14ac:dyDescent="0.2">
      <c r="A20" s="9"/>
      <c r="B20" s="9"/>
      <c r="C20" s="9"/>
      <c r="D20" s="9"/>
      <c r="E20" s="9"/>
      <c r="F20" s="9"/>
      <c r="G20" s="9"/>
      <c r="H20" s="10"/>
      <c r="I20" s="9"/>
      <c r="J20" s="10"/>
      <c r="K20" s="9"/>
      <c r="L20" s="10"/>
      <c r="M20" s="9"/>
      <c r="N20" s="15"/>
    </row>
    <row r="21" spans="1:14" s="11" customFormat="1" x14ac:dyDescent="0.2">
      <c r="A21" s="9"/>
      <c r="B21" s="9"/>
      <c r="C21" s="9"/>
      <c r="D21" s="9"/>
      <c r="E21" s="9"/>
      <c r="F21" s="9"/>
      <c r="G21" s="9"/>
      <c r="H21" s="10"/>
      <c r="I21" s="9"/>
      <c r="J21" s="10"/>
      <c r="K21" s="9"/>
      <c r="L21" s="10"/>
      <c r="M21" s="9"/>
      <c r="N21" s="15"/>
    </row>
    <row r="22" spans="1:14" s="11" customFormat="1" ht="16.5" customHeight="1" x14ac:dyDescent="0.2">
      <c r="A22" s="9"/>
      <c r="B22" s="9"/>
      <c r="C22" s="9"/>
      <c r="D22" s="9"/>
      <c r="E22" s="9"/>
      <c r="F22" s="9"/>
      <c r="G22" s="9"/>
      <c r="H22" s="10"/>
      <c r="I22" s="9"/>
      <c r="J22" s="10"/>
      <c r="K22" s="9"/>
      <c r="L22" s="10"/>
      <c r="M22" s="9"/>
      <c r="N22" s="15"/>
    </row>
    <row r="23" spans="1:14" ht="13.5" thickBot="1" x14ac:dyDescent="0.25">
      <c r="A23" s="16" t="s">
        <v>24</v>
      </c>
      <c r="B23" s="17" t="s">
        <v>25</v>
      </c>
      <c r="C23" s="17" t="s">
        <v>25</v>
      </c>
      <c r="D23" s="17" t="s">
        <v>25</v>
      </c>
      <c r="E23" s="17">
        <f>SUM(E14:E22)</f>
        <v>117</v>
      </c>
      <c r="F23" s="17">
        <f>SUM(F14:F22)</f>
        <v>12</v>
      </c>
      <c r="G23" s="17">
        <f>SUM(G14:G22)</f>
        <v>90</v>
      </c>
      <c r="H23" s="18">
        <f>SUM(F23:G23)/E23</f>
        <v>0.87179487179487181</v>
      </c>
      <c r="I23" s="17">
        <f t="shared" ref="I23" si="4">(E23-SUM(F23:G23))-K23</f>
        <v>15</v>
      </c>
      <c r="J23" s="18">
        <f t="shared" ref="J23" si="5">I23/E23</f>
        <v>0.12820512820512819</v>
      </c>
      <c r="K23" s="17">
        <f>SUM(K14:K22)</f>
        <v>0</v>
      </c>
      <c r="L23" s="18">
        <f t="shared" ref="L23" si="6">K23/E23</f>
        <v>0</v>
      </c>
      <c r="M23" s="17">
        <f>AVERAGE(M14:M22)</f>
        <v>69.551999999999992</v>
      </c>
      <c r="N23" s="19">
        <f>AVERAGE(N14:N22)</f>
        <v>0.64037999999999995</v>
      </c>
    </row>
    <row r="25" spans="1:14" ht="120" customHeight="1" x14ac:dyDescent="0.2">
      <c r="A25" s="33" t="s">
        <v>26</v>
      </c>
      <c r="B25" s="33"/>
      <c r="C25" s="33"/>
      <c r="D25" s="33"/>
      <c r="E25" s="33"/>
      <c r="F25" s="33"/>
      <c r="G25" s="33"/>
      <c r="H25" s="33"/>
      <c r="I25" s="33"/>
      <c r="J25" s="33"/>
      <c r="K25" s="33"/>
      <c r="L25" s="33"/>
      <c r="M25" s="33"/>
      <c r="N25" s="33"/>
    </row>
    <row r="27" spans="1:14" x14ac:dyDescent="0.2">
      <c r="A27" s="12"/>
    </row>
    <row r="28" spans="1:14" x14ac:dyDescent="0.2">
      <c r="B28" s="40" t="s">
        <v>27</v>
      </c>
      <c r="C28" s="40"/>
      <c r="D28" s="40"/>
      <c r="G28" s="25" t="s">
        <v>28</v>
      </c>
      <c r="H28" s="25"/>
      <c r="I28" s="25"/>
      <c r="J28" s="25"/>
    </row>
    <row r="29" spans="1:14" ht="62.25" customHeight="1" x14ac:dyDescent="0.2">
      <c r="B29" s="41"/>
      <c r="C29" s="41"/>
      <c r="D29" s="41"/>
      <c r="G29" s="37"/>
      <c r="H29" s="37"/>
      <c r="I29" s="37"/>
      <c r="J29" s="37"/>
    </row>
    <row r="30" spans="1:14" hidden="1" x14ac:dyDescent="0.2">
      <c r="A30" s="42" t="e">
        <v>#REF!</v>
      </c>
      <c r="B30" s="42"/>
      <c r="C30" s="6"/>
      <c r="E30" s="42"/>
      <c r="F30" s="42"/>
      <c r="G30" s="42"/>
      <c r="H30" s="42"/>
    </row>
    <row r="31" spans="1:14" hidden="1" x14ac:dyDescent="0.2"/>
    <row r="32" spans="1:14" ht="45" customHeight="1" x14ac:dyDescent="0.2">
      <c r="B32" s="43" t="str">
        <f>B10</f>
        <v>MC. CARLOS MARTINEZ GALAN</v>
      </c>
      <c r="C32" s="43"/>
      <c r="D32" s="43"/>
      <c r="E32" s="13"/>
      <c r="F32" s="13"/>
      <c r="G32" s="43" t="str">
        <f>'1'!G30</f>
        <v>ING. FLOR ILIANA CHONTAL PELAYO</v>
      </c>
      <c r="H32" s="43"/>
      <c r="I32" s="43"/>
      <c r="J32" s="43"/>
    </row>
  </sheetData>
  <mergeCells count="31">
    <mergeCell ref="A30:B30"/>
    <mergeCell ref="E30:H30"/>
    <mergeCell ref="B32:D32"/>
    <mergeCell ref="G32:J32"/>
    <mergeCell ref="M12:M13"/>
    <mergeCell ref="N12:N13"/>
    <mergeCell ref="A25:N25"/>
    <mergeCell ref="B29:D29"/>
    <mergeCell ref="G29:J29"/>
    <mergeCell ref="B28:D28"/>
    <mergeCell ref="G28:J28"/>
    <mergeCell ref="B10:L10"/>
    <mergeCell ref="A12:A13"/>
    <mergeCell ref="B12:B13"/>
    <mergeCell ref="C12:C13"/>
    <mergeCell ref="D12:D13"/>
    <mergeCell ref="E12:E13"/>
    <mergeCell ref="F12:G12"/>
    <mergeCell ref="H12:H13"/>
    <mergeCell ref="I12:I13"/>
    <mergeCell ref="J12:J13"/>
    <mergeCell ref="K12:K13"/>
    <mergeCell ref="L12:L13"/>
    <mergeCell ref="B8:C8"/>
    <mergeCell ref="I8:K8"/>
    <mergeCell ref="L8:N8"/>
    <mergeCell ref="B1:N1"/>
    <mergeCell ref="A3:N3"/>
    <mergeCell ref="A5:N5"/>
    <mergeCell ref="A6:D6"/>
    <mergeCell ref="E6:H6"/>
  </mergeCells>
  <pageMargins left="0.70866141732283472" right="0.70866141732283472" top="0.74803149606299213" bottom="1.05125" header="0.31496062992125984" footer="0.31496062992125984"/>
  <pageSetup scale="72" orientation="landscape" r:id="rId1"/>
  <headerFooter>
    <oddFooter>&amp;RAgosto 2022</oddFooter>
  </headerFooter>
  <drawing r:id="rId2"/>
  <legacyDrawing r:id="rId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145CC9B213272B4D8AF1C6687B1C9C64" ma:contentTypeVersion="11" ma:contentTypeDescription="Crear nuevo documento." ma:contentTypeScope="" ma:versionID="e2f72572abec0611826bf1e35cf42273">
  <xsd:schema xmlns:xsd="http://www.w3.org/2001/XMLSchema" xmlns:xs="http://www.w3.org/2001/XMLSchema" xmlns:p="http://schemas.microsoft.com/office/2006/metadata/properties" xmlns:ns2="4c96f4e2-f7db-4e02-b8f8-29de1b03c969" xmlns:ns3="d87f237c-3101-4265-aa9b-ec3b3a62240c" targetNamespace="http://schemas.microsoft.com/office/2006/metadata/properties" ma:root="true" ma:fieldsID="4672909b193481e389816730516a204a" ns2:_="" ns3:_="">
    <xsd:import namespace="4c96f4e2-f7db-4e02-b8f8-29de1b03c969"/>
    <xsd:import namespace="d87f237c-3101-4265-aa9b-ec3b3a62240c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lcf76f155ced4ddcb4097134ff3c332f" minOccurs="0"/>
                <xsd:element ref="ns3:TaxCatchAll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4c96f4e2-f7db-4e02-b8f8-29de1b03c969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OCR" ma:index="10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1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2" nillable="true" ma:displayName="MediaServiceEventHashCode" ma:hidden="true" ma:internalName="MediaServiceEventHashCode" ma:readOnly="true">
      <xsd:simpleType>
        <xsd:restriction base="dms:Text"/>
      </xsd:simpleType>
    </xsd:element>
    <xsd:element name="lcf76f155ced4ddcb4097134ff3c332f" ma:index="14" nillable="true" ma:taxonomy="true" ma:internalName="lcf76f155ced4ddcb4097134ff3c332f" ma:taxonomyFieldName="MediaServiceImageTags" ma:displayName="Etiquetas de imagen" ma:readOnly="false" ma:fieldId="{5cf76f15-5ced-4ddc-b409-7134ff3c332f}" ma:taxonomyMulti="true" ma:sspId="a805b4c4-0358-4a52-88ce-e7b01086b1a8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87f237c-3101-4265-aa9b-ec3b3a62240c" elementFormDefault="qualified">
    <xsd:import namespace="http://schemas.microsoft.com/office/2006/documentManagement/types"/>
    <xsd:import namespace="http://schemas.microsoft.com/office/infopath/2007/PartnerControls"/>
    <xsd:element name="TaxCatchAll" ma:index="15" nillable="true" ma:displayName="Taxonomy Catch All Column" ma:hidden="true" ma:list="{2b881a51-6859-45f0-aafb-050758143c5a}" ma:internalName="TaxCatchAll" ma:showField="CatchAllData" ma:web="d87f237c-3101-4265-aa9b-ec3b3a62240c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16" nillable="true" ma:displayName="Compartido con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7" nillable="true" ma:displayName="Detalles de uso compartido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468B50AB-37A8-47AD-BE65-C86966291FA1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73C3CB0B-ECBB-4BD2-AEB6-034A4C82F16B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4c96f4e2-f7db-4e02-b8f8-29de1b03c969"/>
    <ds:schemaRef ds:uri="d87f237c-3101-4265-aa9b-ec3b3a62240c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5</vt:i4>
      </vt:variant>
    </vt:vector>
  </HeadingPairs>
  <TitlesOfParts>
    <vt:vector size="10" baseType="lpstr">
      <vt:lpstr>1</vt:lpstr>
      <vt:lpstr>2</vt:lpstr>
      <vt:lpstr>3</vt:lpstr>
      <vt:lpstr>4</vt:lpstr>
      <vt:lpstr>Final</vt:lpstr>
      <vt:lpstr>'1'!Área_de_impresión</vt:lpstr>
      <vt:lpstr>'2'!Área_de_impresión</vt:lpstr>
      <vt:lpstr>'3'!Área_de_impresión</vt:lpstr>
      <vt:lpstr>'4'!Área_de_impresión</vt:lpstr>
      <vt:lpstr>Final!Área_de_impresión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Rubén Trejo Lozano</dc:creator>
  <cp:keywords/>
  <dc:description/>
  <cp:lastModifiedBy>Carlos Martinez G</cp:lastModifiedBy>
  <cp:revision/>
  <cp:lastPrinted>2022-10-19T14:36:47Z</cp:lastPrinted>
  <dcterms:created xsi:type="dcterms:W3CDTF">2021-11-22T14:45:25Z</dcterms:created>
  <dcterms:modified xsi:type="dcterms:W3CDTF">2025-06-16T19:15:39Z</dcterms:modified>
  <cp:category/>
  <cp:contentStatus/>
</cp:coreProperties>
</file>