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C:\Users\ACER\Desktop\FEB-JUL25\"/>
    </mc:Choice>
  </mc:AlternateContent>
  <xr:revisionPtr revIDLastSave="0" documentId="13_ncr:1_{03487489-5A02-4A22-81A6-3E751B4415FD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8" i="25" l="1"/>
  <c r="M28" i="25"/>
  <c r="K28" i="25"/>
  <c r="G28" i="25"/>
  <c r="F28" i="25"/>
  <c r="E17" i="25"/>
  <c r="J17" i="25" s="1"/>
  <c r="D17" i="25"/>
  <c r="C17" i="25"/>
  <c r="A17" i="25"/>
  <c r="J16" i="25"/>
  <c r="D16" i="25"/>
  <c r="C16" i="25"/>
  <c r="A16" i="25"/>
  <c r="J15" i="25"/>
  <c r="D15" i="25"/>
  <c r="C15" i="25"/>
  <c r="A15" i="25"/>
  <c r="E14" i="25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I19" i="24"/>
  <c r="I18" i="24"/>
  <c r="I17" i="24"/>
  <c r="I16" i="24"/>
  <c r="I15" i="24"/>
  <c r="E14" i="24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16" i="23"/>
  <c r="D16" i="23"/>
  <c r="C16" i="23"/>
  <c r="A16" i="23"/>
  <c r="E15" i="23"/>
  <c r="I15" i="23" s="1"/>
  <c r="D15" i="23"/>
  <c r="C15" i="23"/>
  <c r="A15" i="23"/>
  <c r="E14" i="23"/>
  <c r="D14" i="23"/>
  <c r="C14" i="23"/>
  <c r="A14" i="23"/>
  <c r="B10" i="23"/>
  <c r="B37" i="23" s="1"/>
  <c r="L8" i="23"/>
  <c r="H8" i="23"/>
  <c r="E8" i="23"/>
  <c r="A15" i="22"/>
  <c r="C15" i="22"/>
  <c r="E15" i="22"/>
  <c r="A16" i="22"/>
  <c r="C16" i="22"/>
  <c r="D16" i="22"/>
  <c r="E16" i="22"/>
  <c r="C14" i="22"/>
  <c r="E14" i="22"/>
  <c r="A14" i="22"/>
  <c r="B10" i="22"/>
  <c r="B37" i="22" s="1"/>
  <c r="L8" i="22"/>
  <c r="H8" i="22"/>
  <c r="E8" i="22"/>
  <c r="N28" i="22"/>
  <c r="M28" i="22"/>
  <c r="K28" i="22"/>
  <c r="G28" i="22"/>
  <c r="F28" i="22"/>
  <c r="N28" i="10"/>
  <c r="M28" i="10"/>
  <c r="K28" i="10"/>
  <c r="G28" i="10"/>
  <c r="F28" i="10"/>
  <c r="E28" i="10"/>
  <c r="L14" i="25" l="1"/>
  <c r="L15" i="25"/>
  <c r="L16" i="25"/>
  <c r="L17" i="25"/>
  <c r="H14" i="25"/>
  <c r="H15" i="25"/>
  <c r="H16" i="25"/>
  <c r="H17" i="25"/>
  <c r="E28" i="25"/>
  <c r="E28" i="24"/>
  <c r="E28" i="23"/>
  <c r="E28" i="22"/>
  <c r="I28" i="10"/>
  <c r="J28" i="10" s="1"/>
  <c r="H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<sst xmlns="http://schemas.openxmlformats.org/spreadsheetml/2006/main" count="204" uniqueCount="57">
  <si>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</si>
  <si>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</si>
  <si>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</si>
  <si>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</si>
  <si>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</si>
  <si>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</si>
  <si>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</si>
  <si>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</si>
  <si>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</si>
  <si>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</si>
  <si>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</si>
  <si>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</si>
  <si>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</si>
  <si>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</si>
  <si>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</si>
  <si>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</si>
  <si>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</si>
  <si>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</si>
  <si>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</si>
  <si>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</si>
  <si>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</si>
  <si>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</si>
  <si>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</si>
  <si>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</si>
  <si>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</si>
  <si>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</si>
  <si>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</si>
  <si>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</si>
  <si>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</si>
  <si>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</si>
  <si>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</si>
  <si>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DEPARTAMENTO CIENCIAS BÁSICAS</t>
  </si>
  <si>
    <t>DEPARTAMENTO DE CIENCIAS BÁSICAS</t>
  </si>
  <si>
    <t xml:space="preserve"> </t>
  </si>
  <si>
    <t>D.E. TONATIUH SOSME SANCHEZ</t>
  </si>
  <si>
    <t>ISIC</t>
  </si>
  <si>
    <t>ALGEBRA LINEAL</t>
  </si>
  <si>
    <t>ING.GREGORIO CRUZ PASCUAL</t>
  </si>
  <si>
    <t>ING. GREGORIO CRUZ PASCUAL</t>
  </si>
  <si>
    <t>2°</t>
  </si>
  <si>
    <t>III</t>
  </si>
  <si>
    <t>T</t>
  </si>
  <si>
    <t>AlGEBRA LINEAL</t>
  </si>
  <si>
    <t>CALCULO DIFERENCIAL</t>
  </si>
  <si>
    <t>102-A</t>
  </si>
  <si>
    <t>310-A</t>
  </si>
  <si>
    <t>IINF</t>
  </si>
  <si>
    <t>102-B</t>
  </si>
  <si>
    <t>IEME</t>
  </si>
  <si>
    <t>104-B</t>
  </si>
  <si>
    <t>II</t>
  </si>
  <si>
    <t>FEBRERO-JUNIO2025</t>
  </si>
  <si>
    <t>ECUACIONES DIFRENCIALES</t>
  </si>
  <si>
    <t>411 A</t>
  </si>
  <si>
    <t>411 B</t>
  </si>
  <si>
    <t>204 B</t>
  </si>
  <si>
    <t>INMEC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</si>
</sst>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7"/>
  <sheetViews>
    <sheetView zoomScale="85" zoomScaleNormal="85" zoomScaleSheetLayoutView="100" workbookViewId="0">
      <selection activeCell="N15" sqref="N1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11.710937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32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3" t="s">
        <v>4</v>
      </c>
      <c r="C8" s="33"/>
      <c r="D8" s="14" t="s">
        <v>5</v>
      </c>
      <c r="E8" s="5">
        <v>3</v>
      </c>
      <c r="G8" s="4" t="s">
        <v>6</v>
      </c>
      <c r="H8" s="5">
        <v>2</v>
      </c>
      <c r="I8" s="32" t="s">
        <v>7</v>
      </c>
      <c r="J8" s="32"/>
      <c r="K8" s="32"/>
      <c r="L8" s="33" t="s">
        <v>51</v>
      </c>
      <c r="M8" s="33"/>
      <c r="N8" s="33"/>
    </row>
    <row r="10" spans="1:14" x14ac:dyDescent="0.2">
      <c r="A10" s="4" t="s">
        <v>8</v>
      </c>
      <c r="B10" s="33" t="s">
        <v>38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D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8" t="s">
        <v>52</v>
      </c>
      <c r="B14" s="9" t="s">
        <v>21</v>
      </c>
      <c r="C14" s="9" t="s">
        <v>53</v>
      </c>
      <c r="D14" s="9" t="s">
        <v>56</v>
      </c>
      <c r="E14" s="9">
        <v>16</v>
      </c>
      <c r="F14" s="9">
        <v>7</v>
      </c>
      <c r="G14" s="9"/>
      <c r="H14" s="10"/>
      <c r="I14" s="9">
        <v>9</v>
      </c>
      <c r="J14" s="10"/>
      <c r="K14" s="9"/>
      <c r="L14" s="10"/>
      <c r="M14" s="9">
        <v>74</v>
      </c>
      <c r="N14" s="15">
        <v>0.94</v>
      </c>
    </row>
    <row r="15" spans="1:14" s="11" customFormat="1" ht="25.5" x14ac:dyDescent="0.2">
      <c r="A15" s="8" t="s">
        <v>52</v>
      </c>
      <c r="B15" s="9" t="s">
        <v>21</v>
      </c>
      <c r="C15" s="9" t="s">
        <v>54</v>
      </c>
      <c r="D15" s="9" t="s">
        <v>56</v>
      </c>
      <c r="E15" s="9">
        <v>9</v>
      </c>
      <c r="F15" s="9">
        <v>7</v>
      </c>
      <c r="G15" s="9"/>
      <c r="H15" s="10"/>
      <c r="I15" s="9">
        <v>2</v>
      </c>
      <c r="J15" s="10"/>
      <c r="K15" s="9"/>
      <c r="L15" s="10"/>
      <c r="M15" s="9">
        <v>60</v>
      </c>
      <c r="N15" s="15">
        <v>0.78</v>
      </c>
    </row>
    <row r="16" spans="1:14" s="11" customFormat="1" ht="25.5" x14ac:dyDescent="0.2">
      <c r="A16" s="8" t="s">
        <v>36</v>
      </c>
      <c r="B16" s="9" t="s">
        <v>21</v>
      </c>
      <c r="C16" s="9" t="s">
        <v>55</v>
      </c>
      <c r="D16" s="9" t="s">
        <v>35</v>
      </c>
      <c r="E16" s="9">
        <v>16</v>
      </c>
      <c r="F16" s="9">
        <v>11</v>
      </c>
      <c r="G16" s="9"/>
      <c r="H16" s="10"/>
      <c r="I16" s="9">
        <v>5</v>
      </c>
      <c r="J16" s="10"/>
      <c r="K16" s="9"/>
      <c r="L16" s="10"/>
      <c r="M16" s="9">
        <v>52</v>
      </c>
      <c r="N16" s="15">
        <v>0.69</v>
      </c>
    </row>
    <row r="17" spans="1:18" s="11" customFormat="1" x14ac:dyDescent="0.2">
      <c r="A17" s="8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8" s="11" customFormat="1" x14ac:dyDescent="0.2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8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8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8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  <c r="R21" s="11" t="s">
        <v>33</v>
      </c>
    </row>
    <row r="22" spans="1:18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8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8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8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8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8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8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41</v>
      </c>
      <c r="F28" s="17">
        <f>SUM(F14:F27)</f>
        <v>25</v>
      </c>
      <c r="G28" s="17">
        <f>SUM(G14:G27)</f>
        <v>0</v>
      </c>
      <c r="H28" s="18">
        <f>SUM(F28:G28)/E28</f>
        <v>0.6097560975609756</v>
      </c>
      <c r="I28" s="17">
        <f t="shared" ref="I28" si="0">(E28-SUM(F28:G28))-K28</f>
        <v>16</v>
      </c>
      <c r="J28" s="18">
        <f t="shared" ref="J28" si="1">I28/E28</f>
        <v>0.3902439024390244</v>
      </c>
      <c r="K28" s="17">
        <f>SUM(K14:K27)</f>
        <v>0</v>
      </c>
      <c r="L28" s="18">
        <f t="shared" ref="L28" si="2">K28/E28</f>
        <v>0</v>
      </c>
      <c r="M28" s="17">
        <f>AVERAGE(M14:M27)</f>
        <v>62</v>
      </c>
      <c r="N28" s="19">
        <f>AVERAGE(N14:N27)</f>
        <v>0.80333333333333334</v>
      </c>
    </row>
    <row r="30" spans="1:18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8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">
        <v>37</v>
      </c>
      <c r="C37" s="39"/>
      <c r="D37" s="39"/>
      <c r="E37" s="13"/>
      <c r="F37" s="13"/>
      <c r="G37" s="39" t="s">
        <v>34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zoomScale="85" zoomScaleNormal="85" zoomScaleSheetLayoutView="100" workbookViewId="0">
      <selection activeCell="N15" sqref="N1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 t="s">
        <v>39</v>
      </c>
      <c r="C8" s="33"/>
      <c r="D8" s="14" t="s">
        <v>5</v>
      </c>
      <c r="E8" s="20">
        <f>'1'!E8</f>
        <v>3</v>
      </c>
      <c r="F8"/>
      <c r="G8" s="4" t="s">
        <v>6</v>
      </c>
      <c r="H8" s="20">
        <f>'1'!H8</f>
        <v>2</v>
      </c>
      <c r="I8" s="32" t="s">
        <v>7</v>
      </c>
      <c r="J8" s="32"/>
      <c r="K8" s="32"/>
      <c r="L8" s="33" t="str">
        <f>'1'!L8</f>
        <v>FEBRERO-JUNIO2025</v>
      </c>
      <c r="M8" s="33"/>
      <c r="N8" s="33"/>
    </row>
    <row r="10" spans="1:14" x14ac:dyDescent="0.2">
      <c r="A10" s="4" t="s">
        <v>8</v>
      </c>
      <c r="B10" s="33" t="str">
        <f>'1'!B10</f>
        <v>ING. GREGORIO CRUZ PASCUAL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9" t="str">
        <f>'1'!A14</f>
        <v>ECUACIONES DIFRENCIALES</v>
      </c>
      <c r="B14" s="9" t="s">
        <v>50</v>
      </c>
      <c r="C14" s="9" t="str">
        <f>'1'!C14</f>
        <v>411 A</v>
      </c>
      <c r="D14" s="9" t="s">
        <v>56</v>
      </c>
      <c r="E14" s="9">
        <f>'1'!E14</f>
        <v>16</v>
      </c>
      <c r="F14" s="9">
        <v>16</v>
      </c>
      <c r="G14" s="9"/>
      <c r="H14" s="10"/>
      <c r="I14" s="9">
        <v>0</v>
      </c>
      <c r="J14" s="10"/>
      <c r="K14" s="9"/>
      <c r="L14" s="10"/>
      <c r="M14" s="9">
        <v>74</v>
      </c>
      <c r="N14" s="15">
        <v>0.94</v>
      </c>
    </row>
    <row r="15" spans="1:14" s="11" customFormat="1" ht="25.5" x14ac:dyDescent="0.2">
      <c r="A15" s="9" t="str">
        <f>'1'!A15</f>
        <v>ECUACIONES DIFRENCIALES</v>
      </c>
      <c r="B15" s="9" t="s">
        <v>50</v>
      </c>
      <c r="C15" s="9" t="str">
        <f>'1'!C15</f>
        <v>411 B</v>
      </c>
      <c r="D15" s="9" t="s">
        <v>56</v>
      </c>
      <c r="E15" s="9">
        <f>'1'!E15</f>
        <v>9</v>
      </c>
      <c r="F15" s="9">
        <v>9</v>
      </c>
      <c r="G15" s="9"/>
      <c r="H15" s="10"/>
      <c r="I15" s="9">
        <v>0</v>
      </c>
      <c r="J15" s="10"/>
      <c r="K15" s="9"/>
      <c r="L15" s="10"/>
      <c r="M15" s="9">
        <v>59</v>
      </c>
      <c r="N15" s="15">
        <v>0.78</v>
      </c>
    </row>
    <row r="16" spans="1:14" s="11" customFormat="1" ht="25.5" x14ac:dyDescent="0.2">
      <c r="A16" s="9" t="str">
        <f>'1'!A16</f>
        <v>ALGEBRA LINEAL</v>
      </c>
      <c r="B16" s="9" t="s">
        <v>50</v>
      </c>
      <c r="C16" s="9" t="str">
        <f>'1'!C16</f>
        <v>204 B</v>
      </c>
      <c r="D16" s="9" t="str">
        <f>'1'!D16</f>
        <v>ISIC</v>
      </c>
      <c r="E16" s="9">
        <f>'1'!E16</f>
        <v>16</v>
      </c>
      <c r="F16" s="9">
        <v>11</v>
      </c>
      <c r="G16" s="9"/>
      <c r="H16" s="10"/>
      <c r="I16" s="9">
        <v>5</v>
      </c>
      <c r="J16" s="10"/>
      <c r="K16" s="9"/>
      <c r="L16" s="10"/>
      <c r="M16" s="9">
        <v>52</v>
      </c>
      <c r="N16" s="15">
        <v>0.69</v>
      </c>
    </row>
    <row r="17" spans="1:14" s="11" customFormat="1" x14ac:dyDescent="0.2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41</v>
      </c>
      <c r="F28" s="17">
        <f>SUM(F14:F27)</f>
        <v>36</v>
      </c>
      <c r="G28" s="17">
        <f>SUM(G14:G27)</f>
        <v>0</v>
      </c>
      <c r="H28" s="18">
        <f>SUM(F28:G28)/E28</f>
        <v>0.87804878048780488</v>
      </c>
      <c r="I28" s="17">
        <f t="shared" ref="I28" si="0">(E28-SUM(F28:G28))-K28</f>
        <v>5</v>
      </c>
      <c r="J28" s="18">
        <f t="shared" ref="J28" si="1">I28/E28</f>
        <v>0.12195121951219512</v>
      </c>
      <c r="K28" s="17">
        <f>SUM(K14:K27)</f>
        <v>0</v>
      </c>
      <c r="L28" s="18">
        <f t="shared" ref="L28" si="2">K28/E28</f>
        <v>0</v>
      </c>
      <c r="M28" s="17">
        <f>AVERAGE(M14:M27)</f>
        <v>61.666666666666664</v>
      </c>
      <c r="N28" s="19">
        <f>AVERAGE(N14:N27)</f>
        <v>0.80333333333333334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ING. GREGORIO CRUZ PASCUAL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abSelected="1" zoomScale="85" zoomScaleNormal="85" zoomScaleSheetLayoutView="100" workbookViewId="0">
      <selection activeCell="Q16" sqref="Q1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3</v>
      </c>
      <c r="C8" s="33"/>
      <c r="D8" s="14" t="s">
        <v>5</v>
      </c>
      <c r="E8" s="20">
        <f>'1'!E8</f>
        <v>3</v>
      </c>
      <c r="F8"/>
      <c r="G8" s="4" t="s">
        <v>6</v>
      </c>
      <c r="H8" s="20">
        <f>'1'!H8</f>
        <v>2</v>
      </c>
      <c r="I8" s="32" t="s">
        <v>7</v>
      </c>
      <c r="J8" s="32"/>
      <c r="K8" s="32"/>
      <c r="L8" s="33" t="str">
        <f>'1'!L8</f>
        <v>FEBRERO-JUNIO2025</v>
      </c>
      <c r="M8" s="33"/>
      <c r="N8" s="33"/>
    </row>
    <row r="10" spans="1:14" x14ac:dyDescent="0.2">
      <c r="A10" s="4" t="s">
        <v>8</v>
      </c>
      <c r="B10" s="33" t="str">
        <f>'1'!B10</f>
        <v>ING. GREGORIO CRUZ PASCUAL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9" t="str">
        <f>'1'!A14</f>
        <v>ECUACIONES DIFRENCIALES</v>
      </c>
      <c r="B14" s="9" t="s">
        <v>40</v>
      </c>
      <c r="C14" s="9" t="str">
        <f>'1'!C14</f>
        <v>411 A</v>
      </c>
      <c r="D14" s="9" t="str">
        <f>'1'!D14</f>
        <v>INMEC</v>
      </c>
      <c r="E14" s="9">
        <f>'1'!E14</f>
        <v>16</v>
      </c>
      <c r="F14" s="9">
        <v>16</v>
      </c>
      <c r="G14" s="9"/>
      <c r="H14" s="10"/>
      <c r="I14" s="9">
        <v>0</v>
      </c>
      <c r="J14" s="10"/>
      <c r="K14" s="9"/>
      <c r="L14" s="10"/>
      <c r="M14" s="9">
        <v>78</v>
      </c>
      <c r="N14" s="15">
        <v>1</v>
      </c>
    </row>
    <row r="15" spans="1:14" s="11" customFormat="1" ht="25.5" x14ac:dyDescent="0.2">
      <c r="A15" s="9" t="str">
        <f>'1'!A15</f>
        <v>ECUACIONES DIFRENCIALES</v>
      </c>
      <c r="B15" s="9" t="s">
        <v>40</v>
      </c>
      <c r="C15" s="9" t="str">
        <f>'1'!C15</f>
        <v>411 B</v>
      </c>
      <c r="D15" s="9" t="str">
        <f>'1'!D15</f>
        <v>INMEC</v>
      </c>
      <c r="E15" s="9">
        <f>'1'!E15</f>
        <v>9</v>
      </c>
      <c r="F15" s="9">
        <v>9</v>
      </c>
      <c r="G15" s="9"/>
      <c r="H15" s="10"/>
      <c r="I15" s="9">
        <f t="shared" ref="I15:I28" si="0">(E15-SUM(F15:G15))-K15</f>
        <v>0</v>
      </c>
      <c r="J15" s="10"/>
      <c r="K15" s="9"/>
      <c r="L15" s="10"/>
      <c r="M15" s="9">
        <v>70</v>
      </c>
      <c r="N15" s="15">
        <v>1</v>
      </c>
    </row>
    <row r="16" spans="1:14" s="11" customFormat="1" ht="25.5" x14ac:dyDescent="0.2">
      <c r="A16" s="9" t="str">
        <f>'1'!A16</f>
        <v>ALGEBRA LINEAL</v>
      </c>
      <c r="B16" s="9" t="s">
        <v>40</v>
      </c>
      <c r="C16" s="9" t="str">
        <f>'1'!C16</f>
        <v>204 B</v>
      </c>
      <c r="D16" s="9" t="str">
        <f>'1'!D16</f>
        <v>ISIC</v>
      </c>
      <c r="E16" s="9">
        <f>'1'!E16</f>
        <v>16</v>
      </c>
      <c r="F16" s="9">
        <v>11</v>
      </c>
      <c r="G16" s="9"/>
      <c r="H16" s="10"/>
      <c r="I16" s="9">
        <v>5</v>
      </c>
      <c r="J16" s="10"/>
      <c r="K16" s="9"/>
      <c r="L16" s="10"/>
      <c r="M16" s="9">
        <v>52</v>
      </c>
      <c r="N16" s="15">
        <v>0.69</v>
      </c>
    </row>
    <row r="17" spans="1:14" s="11" customFormat="1" x14ac:dyDescent="0.2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41</v>
      </c>
      <c r="F28" s="17">
        <f>SUM(F14:F27)</f>
        <v>36</v>
      </c>
      <c r="G28" s="17">
        <f>SUM(G14:G27)</f>
        <v>0</v>
      </c>
      <c r="H28" s="18">
        <f>SUM(F28:G28)/E28</f>
        <v>0.87804878048780488</v>
      </c>
      <c r="I28" s="17">
        <f t="shared" si="0"/>
        <v>5</v>
      </c>
      <c r="J28" s="18">
        <f t="shared" ref="J28" si="1">I28/E28</f>
        <v>0.12195121951219512</v>
      </c>
      <c r="K28" s="17">
        <f>SUM(K14:K27)</f>
        <v>0</v>
      </c>
      <c r="L28" s="18">
        <f t="shared" ref="L28" si="2">K28/E28</f>
        <v>0</v>
      </c>
      <c r="M28" s="17">
        <f>AVERAGE(M14:M27)</f>
        <v>66.666666666666671</v>
      </c>
      <c r="N28" s="19">
        <f>AVERAGE(N14:N27)</f>
        <v>0.89666666666666661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ING. GREGORIO CRUZ PASCUAL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5" zoomScale="85" zoomScaleNormal="85" zoomScaleSheetLayoutView="100" workbookViewId="0">
      <selection activeCell="O19" sqref="O1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4</v>
      </c>
      <c r="C8" s="33"/>
      <c r="D8" s="14" t="s">
        <v>5</v>
      </c>
      <c r="E8" s="20">
        <f>'1'!E8</f>
        <v>3</v>
      </c>
      <c r="F8"/>
      <c r="G8" s="4" t="s">
        <v>6</v>
      </c>
      <c r="H8" s="20">
        <f>'1'!H8</f>
        <v>2</v>
      </c>
      <c r="I8" s="32" t="s">
        <v>7</v>
      </c>
      <c r="J8" s="32"/>
      <c r="K8" s="32"/>
      <c r="L8" s="33" t="str">
        <f>'1'!L8</f>
        <v>FEBRERO-JUNIO2025</v>
      </c>
      <c r="M8" s="33"/>
      <c r="N8" s="33"/>
    </row>
    <row r="10" spans="1:14" x14ac:dyDescent="0.2">
      <c r="A10" s="4" t="s">
        <v>8</v>
      </c>
      <c r="B10" s="33" t="str">
        <f>'1'!B10</f>
        <v>ING. GREGORIO CRUZ PASCUAL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9" t="str">
        <f>'1'!A14</f>
        <v>ECUACIONES DIFRENCIALES</v>
      </c>
      <c r="B14" s="9">
        <v>4</v>
      </c>
      <c r="C14" s="9" t="str">
        <f>'1'!C14</f>
        <v>411 A</v>
      </c>
      <c r="D14" s="9" t="str">
        <f>'1'!D14</f>
        <v>INMEC</v>
      </c>
      <c r="E14" s="9">
        <f>'1'!E14</f>
        <v>16</v>
      </c>
      <c r="F14" s="9">
        <v>26</v>
      </c>
      <c r="G14" s="9"/>
      <c r="H14" s="10"/>
      <c r="I14" s="9">
        <v>0</v>
      </c>
      <c r="J14" s="10"/>
      <c r="K14" s="9"/>
      <c r="L14" s="10"/>
      <c r="M14" s="9">
        <v>76</v>
      </c>
      <c r="N14" s="15">
        <v>1</v>
      </c>
    </row>
    <row r="15" spans="1:14" s="11" customFormat="1" ht="25.5" x14ac:dyDescent="0.2">
      <c r="A15" s="9" t="s">
        <v>36</v>
      </c>
      <c r="B15" s="9">
        <v>5</v>
      </c>
      <c r="C15" s="9" t="s">
        <v>45</v>
      </c>
      <c r="D15" s="9" t="s">
        <v>46</v>
      </c>
      <c r="E15" s="9">
        <v>26</v>
      </c>
      <c r="F15" s="9">
        <v>26</v>
      </c>
      <c r="G15" s="9"/>
      <c r="H15" s="10"/>
      <c r="I15" s="9">
        <f t="shared" ref="I15:I28" si="0">(E15-SUM(F15:G15))-K15</f>
        <v>0</v>
      </c>
      <c r="J15" s="10"/>
      <c r="K15" s="9"/>
      <c r="L15" s="10"/>
      <c r="M15" s="9">
        <v>75</v>
      </c>
      <c r="N15" s="15">
        <v>1</v>
      </c>
    </row>
    <row r="16" spans="1:14" s="11" customFormat="1" ht="25.5" x14ac:dyDescent="0.2">
      <c r="A16" s="9" t="s">
        <v>42</v>
      </c>
      <c r="B16" s="9">
        <v>4</v>
      </c>
      <c r="C16" s="9" t="s">
        <v>47</v>
      </c>
      <c r="D16" s="9" t="s">
        <v>48</v>
      </c>
      <c r="E16" s="9">
        <v>35</v>
      </c>
      <c r="F16" s="9">
        <v>33</v>
      </c>
      <c r="G16" s="9"/>
      <c r="H16" s="10"/>
      <c r="I16" s="9">
        <f t="shared" si="0"/>
        <v>2</v>
      </c>
      <c r="J16" s="10"/>
      <c r="K16" s="9"/>
      <c r="L16" s="10"/>
      <c r="M16" s="9">
        <v>74</v>
      </c>
      <c r="N16" s="15">
        <v>0.94</v>
      </c>
    </row>
    <row r="17" spans="1:14" s="11" customFormat="1" ht="25.5" x14ac:dyDescent="0.2">
      <c r="A17" s="9" t="s">
        <v>42</v>
      </c>
      <c r="B17" s="9">
        <v>5</v>
      </c>
      <c r="C17" s="9" t="s">
        <v>47</v>
      </c>
      <c r="D17" s="9" t="s">
        <v>48</v>
      </c>
      <c r="E17" s="9">
        <v>35</v>
      </c>
      <c r="F17" s="9">
        <v>33</v>
      </c>
      <c r="G17" s="9"/>
      <c r="H17" s="10"/>
      <c r="I17" s="9">
        <f t="shared" si="0"/>
        <v>2</v>
      </c>
      <c r="J17" s="10"/>
      <c r="K17" s="9"/>
      <c r="L17" s="10"/>
      <c r="M17" s="9">
        <v>71</v>
      </c>
      <c r="N17" s="15">
        <v>0.94</v>
      </c>
    </row>
    <row r="18" spans="1:14" s="11" customFormat="1" ht="25.5" x14ac:dyDescent="0.2">
      <c r="A18" s="9" t="s">
        <v>43</v>
      </c>
      <c r="B18" s="9">
        <v>4</v>
      </c>
      <c r="C18" s="9" t="s">
        <v>49</v>
      </c>
      <c r="D18" s="9" t="s">
        <v>35</v>
      </c>
      <c r="E18" s="9">
        <v>21</v>
      </c>
      <c r="F18" s="9">
        <v>14</v>
      </c>
      <c r="G18" s="9"/>
      <c r="H18" s="10"/>
      <c r="I18" s="9">
        <f t="shared" si="0"/>
        <v>7</v>
      </c>
      <c r="J18" s="10"/>
      <c r="K18" s="9"/>
      <c r="L18" s="10"/>
      <c r="M18" s="9">
        <v>50</v>
      </c>
      <c r="N18" s="15">
        <v>0.67</v>
      </c>
    </row>
    <row r="19" spans="1:14" s="11" customFormat="1" ht="25.5" x14ac:dyDescent="0.2">
      <c r="A19" s="9" t="s">
        <v>43</v>
      </c>
      <c r="B19" s="9">
        <v>5</v>
      </c>
      <c r="C19" s="9" t="s">
        <v>44</v>
      </c>
      <c r="D19" s="9" t="s">
        <v>48</v>
      </c>
      <c r="E19" s="9">
        <v>38</v>
      </c>
      <c r="F19" s="9">
        <v>36</v>
      </c>
      <c r="G19" s="9"/>
      <c r="H19" s="10"/>
      <c r="I19" s="9">
        <f t="shared" si="0"/>
        <v>2</v>
      </c>
      <c r="J19" s="10"/>
      <c r="K19" s="9"/>
      <c r="L19" s="10"/>
      <c r="M19" s="9">
        <v>72</v>
      </c>
      <c r="N19" s="15">
        <v>0.95</v>
      </c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171</v>
      </c>
      <c r="F28" s="17">
        <f>SUM(F14:F27)</f>
        <v>168</v>
      </c>
      <c r="G28" s="17">
        <f>SUM(G14:G27)</f>
        <v>0</v>
      </c>
      <c r="H28" s="18">
        <f>SUM(F28:G28)/E28</f>
        <v>0.98245614035087714</v>
      </c>
      <c r="I28" s="17">
        <f t="shared" si="0"/>
        <v>3</v>
      </c>
      <c r="J28" s="18">
        <f t="shared" ref="J28" si="1">I28/E28</f>
        <v>1.7543859649122806E-2</v>
      </c>
      <c r="K28" s="17">
        <f>SUM(K14:K27)</f>
        <v>0</v>
      </c>
      <c r="L28" s="18">
        <f t="shared" ref="L28" si="2">K28/E28</f>
        <v>0</v>
      </c>
      <c r="M28" s="17">
        <f>AVERAGE(M14:M27)</f>
        <v>69.666666666666671</v>
      </c>
      <c r="N28" s="19">
        <f>AVERAGE(N14:N27)</f>
        <v>0.91666666666666663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ING. GREGORIO CRUZ PASCUAL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85" zoomScaleNormal="85" zoomScaleSheetLayoutView="100" workbookViewId="0">
      <selection activeCell="M16" sqref="M1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8.710937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31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 t="s">
        <v>29</v>
      </c>
      <c r="C8" s="33"/>
      <c r="D8" s="14" t="s">
        <v>5</v>
      </c>
      <c r="E8" s="20">
        <f>'1'!E8</f>
        <v>3</v>
      </c>
      <c r="F8"/>
      <c r="G8" s="4" t="s">
        <v>6</v>
      </c>
      <c r="H8" s="20">
        <f>'1'!H8</f>
        <v>2</v>
      </c>
      <c r="I8" s="32" t="s">
        <v>7</v>
      </c>
      <c r="J8" s="32"/>
      <c r="K8" s="32"/>
      <c r="L8" s="33" t="str">
        <f>'1'!L8</f>
        <v>FEBRERO-JUNIO2025</v>
      </c>
      <c r="M8" s="33"/>
      <c r="N8" s="33"/>
    </row>
    <row r="10" spans="1:14" x14ac:dyDescent="0.2">
      <c r="A10" s="4" t="s">
        <v>8</v>
      </c>
      <c r="B10" s="33" t="str">
        <f>'1'!B10</f>
        <v>ING. GREGORIO CRUZ PASCUAL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9" t="str">
        <f>'1'!A14</f>
        <v>ECUACIONES DIFRENCIALES</v>
      </c>
      <c r="B14" s="9" t="s">
        <v>41</v>
      </c>
      <c r="C14" s="9" t="str">
        <f>'1'!C14</f>
        <v>411 A</v>
      </c>
      <c r="D14" s="9" t="str">
        <f>'1'!D14</f>
        <v>INMEC</v>
      </c>
      <c r="E14" s="9">
        <f>'1'!E14</f>
        <v>16</v>
      </c>
      <c r="F14" s="9">
        <v>26</v>
      </c>
      <c r="G14" s="9">
        <v>0</v>
      </c>
      <c r="H14" s="10">
        <f t="shared" ref="H14:H17" si="0">F14/E14</f>
        <v>1.625</v>
      </c>
      <c r="I14" s="9">
        <v>0</v>
      </c>
      <c r="J14" s="10">
        <f t="shared" ref="J14:J28" si="1">I14/E14</f>
        <v>0</v>
      </c>
      <c r="K14" s="9">
        <v>0</v>
      </c>
      <c r="L14" s="10">
        <f t="shared" ref="L14:L28" si="2">K14/E14</f>
        <v>0</v>
      </c>
      <c r="M14" s="9">
        <v>79</v>
      </c>
      <c r="N14" s="15">
        <v>0.91</v>
      </c>
    </row>
    <row r="15" spans="1:14" s="11" customFormat="1" ht="25.5" x14ac:dyDescent="0.2">
      <c r="A15" s="9" t="str">
        <f>'1'!A15</f>
        <v>ECUACIONES DIFRENCIALES</v>
      </c>
      <c r="B15" s="9" t="s">
        <v>41</v>
      </c>
      <c r="C15" s="9" t="str">
        <f>'1'!C15</f>
        <v>411 B</v>
      </c>
      <c r="D15" s="9" t="str">
        <f>'1'!D15</f>
        <v>INMEC</v>
      </c>
      <c r="E15" s="9">
        <v>35</v>
      </c>
      <c r="F15" s="9">
        <v>27</v>
      </c>
      <c r="G15" s="9">
        <v>6</v>
      </c>
      <c r="H15" s="10">
        <f t="shared" si="0"/>
        <v>0.77142857142857146</v>
      </c>
      <c r="I15" s="9">
        <v>2</v>
      </c>
      <c r="J15" s="10">
        <f t="shared" si="1"/>
        <v>5.7142857142857141E-2</v>
      </c>
      <c r="K15" s="9">
        <v>0</v>
      </c>
      <c r="L15" s="10">
        <f t="shared" si="2"/>
        <v>0</v>
      </c>
      <c r="M15" s="9">
        <v>76</v>
      </c>
      <c r="N15" s="15">
        <v>0.84</v>
      </c>
    </row>
    <row r="16" spans="1:14" s="11" customFormat="1" ht="25.5" x14ac:dyDescent="0.2">
      <c r="A16" s="9" t="str">
        <f>'1'!A16</f>
        <v>ALGEBRA LINEAL</v>
      </c>
      <c r="B16" s="9" t="s">
        <v>41</v>
      </c>
      <c r="C16" s="9" t="str">
        <f>'1'!C16</f>
        <v>204 B</v>
      </c>
      <c r="D16" s="9" t="str">
        <f>'1'!D16</f>
        <v>ISIC</v>
      </c>
      <c r="E16" s="9">
        <v>21</v>
      </c>
      <c r="F16" s="9">
        <v>11</v>
      </c>
      <c r="G16" s="9">
        <v>4</v>
      </c>
      <c r="H16" s="10">
        <f t="shared" si="0"/>
        <v>0.52380952380952384</v>
      </c>
      <c r="I16" s="9">
        <v>5</v>
      </c>
      <c r="J16" s="10">
        <f t="shared" si="1"/>
        <v>0.23809523809523808</v>
      </c>
      <c r="K16" s="9">
        <v>0</v>
      </c>
      <c r="L16" s="10">
        <f t="shared" si="2"/>
        <v>0</v>
      </c>
      <c r="M16" s="9">
        <v>58</v>
      </c>
      <c r="N16" s="15">
        <v>0.83</v>
      </c>
    </row>
    <row r="17" spans="1:14" s="11" customFormat="1" x14ac:dyDescent="0.2">
      <c r="A17" s="9">
        <f>'1'!A17</f>
        <v>0</v>
      </c>
      <c r="B17" s="9" t="s">
        <v>41</v>
      </c>
      <c r="C17" s="9">
        <f>'1'!C17</f>
        <v>0</v>
      </c>
      <c r="D17" s="9">
        <f>'1'!D17</f>
        <v>0</v>
      </c>
      <c r="E17" s="9">
        <f>'1'!E17</f>
        <v>0</v>
      </c>
      <c r="F17" s="9">
        <v>34</v>
      </c>
      <c r="G17" s="9">
        <v>2</v>
      </c>
      <c r="H17" s="10" t="e">
        <f t="shared" si="0"/>
        <v>#DIV/0!</v>
      </c>
      <c r="I17" s="9">
        <v>2</v>
      </c>
      <c r="J17" s="10" t="e">
        <f t="shared" si="1"/>
        <v>#DIV/0!</v>
      </c>
      <c r="K17" s="9">
        <v>0</v>
      </c>
      <c r="L17" s="10" t="e">
        <f t="shared" si="2"/>
        <v>#DIV/0!</v>
      </c>
      <c r="M17" s="9">
        <v>76</v>
      </c>
      <c r="N17" s="15">
        <v>0.93</v>
      </c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72</v>
      </c>
      <c r="F28" s="17">
        <f>SUM(F14:F27)</f>
        <v>98</v>
      </c>
      <c r="G28" s="17">
        <f>SUM(G14:G27)</f>
        <v>12</v>
      </c>
      <c r="H28" s="18">
        <f>SUM(F28:G28)/E28</f>
        <v>1.5277777777777777</v>
      </c>
      <c r="I28" s="17">
        <f t="shared" ref="I28" si="3">(E28-SUM(F28:G28))-K28</f>
        <v>-38</v>
      </c>
      <c r="J28" s="18">
        <f t="shared" si="1"/>
        <v>-0.52777777777777779</v>
      </c>
      <c r="K28" s="17">
        <f>SUM(K14:K27)</f>
        <v>0</v>
      </c>
      <c r="L28" s="18">
        <f t="shared" si="2"/>
        <v>0</v>
      </c>
      <c r="M28" s="17">
        <f>AVERAGE(M14:M27)</f>
        <v>72.25</v>
      </c>
      <c r="N28" s="19">
        <f>AVERAGE(N14:N27)</f>
        <v>0.87750000000000006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ING. GREGORIO CRUZ PASCUAL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goyin Cruz</cp:lastModifiedBy>
  <cp:revision/>
  <dcterms:created xsi:type="dcterms:W3CDTF">2021-11-22T14:45:25Z</dcterms:created>
  <dcterms:modified xsi:type="dcterms:W3CDTF">2025-05-19T15:37:04Z</dcterms:modified>
  <cp:category/>
  <cp:contentStatus/>
</cp:coreProperties>
</file>