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0329E49F-491F-46B8-B4EB-D8FDD12F8DA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E16" i="23"/>
  <c r="A16" i="23"/>
  <c r="C15" i="23"/>
  <c r="D16" i="23"/>
  <c r="E15" i="23"/>
  <c r="I15" i="23" s="1"/>
  <c r="M28" i="25"/>
  <c r="K28" i="25"/>
  <c r="G28" i="25"/>
  <c r="F28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6" i="23"/>
  <c r="D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<sst xmlns="http://schemas.openxmlformats.org/spreadsheetml/2006/main" count="209" uniqueCount="52">
  <si>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</si>
  <si>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</si>
  <si>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</si>
  <si>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</si>
  <si>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</si>
  <si>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</si>
  <si>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</si>
  <si>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</si>
  <si>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</si>
  <si>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</si>
  <si>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</si>
  <si>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</si>
  <si>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</si>
  <si>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</si>
  <si>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</si>
  <si>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</si>
  <si>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</si>
  <si>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</si>
  <si>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</si>
  <si>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</si>
  <si>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</si>
  <si>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</si>
  <si>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</si>
  <si>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</si>
  <si>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</si>
  <si>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</si>
  <si>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</si>
  <si>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</si>
  <si>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</si>
  <si>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</si>
  <si>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</si>
  <si>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</si>
  <si>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</si>
  <si>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</si>
  <si>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</si>
  <si>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</si>
  <si>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</si>
  <si>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</si>
  <si>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</si>
  <si>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</si>
  <si>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</si>
  <si>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</si>
  <si>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</si>
  <si>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II</t>
  </si>
  <si>
    <t>FEBRERO-JUNIO2025</t>
  </si>
  <si>
    <t>ECUACIONES DIFRENCIALES</t>
  </si>
  <si>
    <t>411 A</t>
  </si>
  <si>
    <t>411 B</t>
  </si>
  <si>
    <t>204 B</t>
  </si>
  <si>
    <t>INMEC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</si>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</sst>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44</v>
      </c>
      <c r="M8" s="33"/>
      <c r="N8" s="33"/>
    </row>
    <row r="10" spans="1:14" x14ac:dyDescent="0.2">
      <c r="A10" s="4" t="s">
        <v>8</v>
      </c>
      <c r="B10" s="33" t="s">
        <v>38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8" t="s">
        <v>45</v>
      </c>
      <c r="B14" s="9" t="s">
        <v>21</v>
      </c>
      <c r="C14" s="9" t="s">
        <v>46</v>
      </c>
      <c r="D14" s="9" t="s">
        <v>49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8" t="s">
        <v>45</v>
      </c>
      <c r="B15" s="9" t="s">
        <v>21</v>
      </c>
      <c r="C15" s="9" t="s">
        <v>47</v>
      </c>
      <c r="D15" s="9" t="s">
        <v>49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5.5" x14ac:dyDescent="0.2">
      <c r="A16" s="8" t="s">
        <v>36</v>
      </c>
      <c r="B16" s="9" t="s">
        <v>21</v>
      </c>
      <c r="C16" s="9" t="s">
        <v>48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37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39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43</v>
      </c>
      <c r="C14" s="9" t="str">
        <f>'1'!C14</f>
        <v>411 A</v>
      </c>
      <c r="D14" s="9" t="s">
        <v>49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9" t="str">
        <f>'1'!A15</f>
        <v>ECUACIONES DIFRENCIALES</v>
      </c>
      <c r="B15" s="9" t="s">
        <v>43</v>
      </c>
      <c r="C15" s="9" t="str">
        <f>'1'!C15</f>
        <v>411 B</v>
      </c>
      <c r="D15" s="9" t="s">
        <v>49</v>
      </c>
      <c r="E15" s="9">
        <f>'1'!E15</f>
        <v>9</v>
      </c>
      <c r="F15" s="9">
        <v>9</v>
      </c>
      <c r="G15" s="9"/>
      <c r="H15" s="10"/>
      <c r="I15" s="9">
        <v>0</v>
      </c>
      <c r="J15" s="10"/>
      <c r="K15" s="9"/>
      <c r="L15" s="10"/>
      <c r="M15" s="9">
        <v>59</v>
      </c>
      <c r="N15" s="15">
        <v>0.78</v>
      </c>
    </row>
    <row r="16" spans="1:14" s="11" customFormat="1" ht="25.5" x14ac:dyDescent="0.2">
      <c r="A16" s="9" t="str">
        <f>'1'!A16</f>
        <v>ALGEBRA LINEAL</v>
      </c>
      <c r="B16" s="9" t="s">
        <v>43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ref="I28" si="0">(E28-SUM(F28:G28))-K28</f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61.666666666666664</v>
      </c>
      <c r="N28" s="19">
        <f>AVERAGE(N14:N27)</f>
        <v>0.80333333333333334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78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9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70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si="0"/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66.666666666666671</v>
      </c>
      <c r="N28" s="19">
        <f>AVERAGE(N14:N27)</f>
        <v>0.89666666666666661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13</v>
      </c>
      <c r="G14" s="9"/>
      <c r="H14" s="10"/>
      <c r="I14" s="9">
        <v>3</v>
      </c>
      <c r="J14" s="10"/>
      <c r="K14" s="9"/>
      <c r="L14" s="10"/>
      <c r="M14" s="9">
        <v>68</v>
      </c>
      <c r="N14" s="15">
        <v>0.81</v>
      </c>
    </row>
    <row r="15" spans="1:14" s="11" customFormat="1" ht="25.5" x14ac:dyDescent="0.2">
      <c r="A15" s="9" t="s">
        <v>45</v>
      </c>
      <c r="B15" s="9" t="s">
        <v>51</v>
      </c>
      <c r="C15" s="9" t="s">
        <v>46</v>
      </c>
      <c r="D15" s="9" t="s">
        <v>49</v>
      </c>
      <c r="E15" s="9">
        <v>16</v>
      </c>
      <c r="F15" s="9">
        <v>14</v>
      </c>
      <c r="G15" s="9"/>
      <c r="H15" s="10"/>
      <c r="I15" s="9">
        <f t="shared" ref="I15:I28" si="0">(E15-SUM(F15:G15))-K15</f>
        <v>2</v>
      </c>
      <c r="J15" s="10"/>
      <c r="K15" s="9"/>
      <c r="L15" s="10"/>
      <c r="M15" s="9">
        <v>71</v>
      </c>
      <c r="N15" s="15">
        <v>0.88</v>
      </c>
    </row>
    <row r="16" spans="1:14" s="11" customFormat="1" ht="25.5" x14ac:dyDescent="0.2">
      <c r="A16" s="9" t="s">
        <v>45</v>
      </c>
      <c r="B16" s="9" t="s">
        <v>50</v>
      </c>
      <c r="C16" s="9" t="s">
        <v>47</v>
      </c>
      <c r="D16" s="9" t="s">
        <v>49</v>
      </c>
      <c r="E16" s="9">
        <v>9</v>
      </c>
      <c r="F16" s="9">
        <v>7</v>
      </c>
      <c r="G16" s="9"/>
      <c r="H16" s="10"/>
      <c r="I16" s="9">
        <f t="shared" si="0"/>
        <v>2</v>
      </c>
      <c r="J16" s="10"/>
      <c r="K16" s="9"/>
      <c r="L16" s="10"/>
      <c r="M16" s="9">
        <v>61</v>
      </c>
      <c r="N16" s="15">
        <v>0.78</v>
      </c>
    </row>
    <row r="17" spans="1:14" s="11" customFormat="1" ht="25.5" x14ac:dyDescent="0.2">
      <c r="A17" s="9" t="s">
        <v>45</v>
      </c>
      <c r="B17" s="9" t="s">
        <v>51</v>
      </c>
      <c r="C17" s="9" t="s">
        <v>47</v>
      </c>
      <c r="D17" s="9" t="s">
        <v>49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/>
      <c r="M17" s="9">
        <v>79</v>
      </c>
      <c r="N17" s="15">
        <v>1</v>
      </c>
    </row>
    <row r="18" spans="1:14" s="11" customFormat="1" ht="25.5" x14ac:dyDescent="0.2">
      <c r="A18" s="9" t="s">
        <v>42</v>
      </c>
      <c r="B18" s="9" t="s">
        <v>50</v>
      </c>
      <c r="C18" s="9" t="s">
        <v>48</v>
      </c>
      <c r="D18" s="9" t="s">
        <v>35</v>
      </c>
      <c r="E18" s="9">
        <v>16</v>
      </c>
      <c r="F18" s="9">
        <v>11</v>
      </c>
      <c r="G18" s="9"/>
      <c r="H18" s="10"/>
      <c r="I18" s="9">
        <f t="shared" si="0"/>
        <v>5</v>
      </c>
      <c r="J18" s="10"/>
      <c r="K18" s="9"/>
      <c r="L18" s="10"/>
      <c r="M18" s="9">
        <v>53</v>
      </c>
      <c r="N18" s="15">
        <v>0.69</v>
      </c>
    </row>
    <row r="19" spans="1:14" s="11" customFormat="1" ht="25.5" x14ac:dyDescent="0.2">
      <c r="A19" s="9" t="s">
        <v>42</v>
      </c>
      <c r="B19" s="9" t="s">
        <v>51</v>
      </c>
      <c r="C19" s="9" t="s">
        <v>48</v>
      </c>
      <c r="D19" s="9" t="s">
        <v>35</v>
      </c>
      <c r="E19" s="9">
        <v>16</v>
      </c>
      <c r="F19" s="9">
        <v>11</v>
      </c>
      <c r="G19" s="9"/>
      <c r="H19" s="10"/>
      <c r="I19" s="9">
        <f t="shared" si="0"/>
        <v>5</v>
      </c>
      <c r="J19" s="10"/>
      <c r="K19" s="9"/>
      <c r="L19" s="10"/>
      <c r="M19" s="9">
        <v>53</v>
      </c>
      <c r="N19" s="15">
        <v>0.69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65</v>
      </c>
      <c r="G28" s="17">
        <f>SUM(G14:G27)</f>
        <v>0</v>
      </c>
      <c r="H28" s="18">
        <f>SUM(F28:G28)/E28</f>
        <v>0.79268292682926833</v>
      </c>
      <c r="I28" s="17">
        <f t="shared" si="0"/>
        <v>17</v>
      </c>
      <c r="J28" s="18">
        <f t="shared" ref="J28" si="1">I28/E28</f>
        <v>0.2073170731707317</v>
      </c>
      <c r="K28" s="17">
        <f>SUM(K14:K27)</f>
        <v>0</v>
      </c>
      <c r="L28" s="18">
        <f t="shared" ref="L28" si="2">K28/E28</f>
        <v>0</v>
      </c>
      <c r="M28" s="17">
        <f>AVERAGE(M14:M27)</f>
        <v>64.166666666666671</v>
      </c>
      <c r="N28" s="19">
        <f>AVERAGE(N14:N27)</f>
        <v>0.80833333333333324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Q24" sqref="Q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FEBRERO-JUNIO2025</v>
      </c>
      <c r="M8" s="33"/>
      <c r="N8" s="33"/>
    </row>
    <row r="10" spans="1:14" x14ac:dyDescent="0.2">
      <c r="A10" s="4" t="s">
        <v>8</v>
      </c>
      <c r="B10" s="33" t="str">
        <f>'1'!B10</f>
        <v>ING. GREGORIO CRUZ PASCUAL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7</v>
      </c>
      <c r="G14" s="9">
        <v>9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79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9</v>
      </c>
      <c r="F15" s="9">
        <v>2</v>
      </c>
      <c r="G15" s="9">
        <v>7</v>
      </c>
      <c r="H15" s="10"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75</v>
      </c>
      <c r="N15" s="15">
        <v>1</v>
      </c>
    </row>
    <row r="16" spans="1:14" s="11" customFormat="1" ht="25.5" x14ac:dyDescent="0.2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16</v>
      </c>
      <c r="F16" s="9">
        <v>3</v>
      </c>
      <c r="G16" s="9">
        <v>13</v>
      </c>
      <c r="H16" s="10">
        <v>0.69</v>
      </c>
      <c r="I16" s="9">
        <v>5</v>
      </c>
      <c r="J16" s="10">
        <f t="shared" si="0"/>
        <v>0.3125</v>
      </c>
      <c r="K16" s="9">
        <v>0</v>
      </c>
      <c r="L16" s="10">
        <f t="shared" si="1"/>
        <v>0</v>
      </c>
      <c r="M16" s="9">
        <v>52</v>
      </c>
      <c r="N16" s="15">
        <v>0.69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12</v>
      </c>
      <c r="G28" s="17">
        <f>SUM(G14:G27)</f>
        <v>29</v>
      </c>
      <c r="H28" s="18">
        <f>SUM(F28:G28)/E28</f>
        <v>1</v>
      </c>
      <c r="I28" s="17">
        <f t="shared" ref="I28" si="2">(E28-SUM(F28:G28))-K28</f>
        <v>0</v>
      </c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68.666666666666671</v>
      </c>
      <c r="N28" s="19">
        <f>AVERAGE(N14:N27)</f>
        <v>0.89666666666666661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GREGORIO CRUZ PASCUAL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2025-06-12T19:28:13Z</dcterms:modified>
  <cp:category/>
  <cp:contentStatus/>
</cp:coreProperties>
</file>