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6A429AAA-93FC-4162-822E-2C0B820DB0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ISTEMAS OPERATIVOS 2" sheetId="1" r:id="rId1"/>
    <sheet name="TALLER DE EMPRENDEDORES A" sheetId="7" r:id="rId2"/>
    <sheet name="Taller emprededores B" sheetId="8" r:id="rId3"/>
    <sheet name="ADMINISTRACION PARA INFORMATICA" sheetId="5" r:id="rId4"/>
    <sheet name="SOFTWARE DE APLICACIÓN EJECUTIV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7" l="1"/>
  <c r="G41" i="5"/>
  <c r="O24" i="5"/>
  <c r="R15" i="5"/>
  <c r="N15" i="4" l="1"/>
  <c r="Q9" i="8"/>
  <c r="N18" i="8"/>
  <c r="R9" i="4" l="1"/>
  <c r="P7" i="7" l="1"/>
  <c r="L58" i="8" l="1"/>
  <c r="K58" i="8"/>
  <c r="J58" i="8"/>
  <c r="I56" i="8"/>
  <c r="H56" i="8"/>
  <c r="G56" i="8"/>
  <c r="F56" i="8"/>
  <c r="E56" i="8"/>
  <c r="I55" i="8"/>
  <c r="I58" i="8" s="1"/>
  <c r="H55" i="8"/>
  <c r="H58" i="8" s="1"/>
  <c r="G55" i="8"/>
  <c r="F55" i="8"/>
  <c r="E55" i="8"/>
  <c r="I54" i="8"/>
  <c r="I57" i="8" s="1"/>
  <c r="H54" i="8"/>
  <c r="G54" i="8"/>
  <c r="F54" i="8"/>
  <c r="E54" i="8"/>
  <c r="B40" i="8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L58" i="7"/>
  <c r="K58" i="7"/>
  <c r="J58" i="7"/>
  <c r="I56" i="7"/>
  <c r="H56" i="7"/>
  <c r="G56" i="7"/>
  <c r="F56" i="7"/>
  <c r="E56" i="7"/>
  <c r="I55" i="7"/>
  <c r="I58" i="7" s="1"/>
  <c r="H55" i="7"/>
  <c r="G55" i="7"/>
  <c r="G58" i="7" s="1"/>
  <c r="F55" i="7"/>
  <c r="F58" i="7" s="1"/>
  <c r="E55" i="7"/>
  <c r="I54" i="7"/>
  <c r="I57" i="7" s="1"/>
  <c r="H54" i="7"/>
  <c r="G54" i="7"/>
  <c r="F54" i="7"/>
  <c r="E54" i="7"/>
  <c r="B40" i="7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P35" i="4"/>
  <c r="H57" i="7" l="1"/>
  <c r="H58" i="7"/>
  <c r="H57" i="8"/>
  <c r="G57" i="8"/>
  <c r="G57" i="7"/>
  <c r="F57" i="8"/>
  <c r="F57" i="7"/>
  <c r="E57" i="8"/>
  <c r="E58" i="8"/>
  <c r="F58" i="8"/>
  <c r="G58" i="8"/>
  <c r="E57" i="7"/>
  <c r="E58" i="7"/>
  <c r="L46" i="4" l="1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K56" i="5" l="1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B41" i="5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J58" i="4"/>
  <c r="F58" i="4"/>
  <c r="K54" i="4"/>
  <c r="J54" i="4"/>
  <c r="J57" i="4" s="1"/>
  <c r="I54" i="4"/>
  <c r="I57" i="4" s="1"/>
  <c r="H54" i="4"/>
  <c r="G54" i="4"/>
  <c r="F54" i="4"/>
  <c r="F57" i="4" s="1"/>
  <c r="E54" i="4"/>
  <c r="E57" i="4" s="1"/>
  <c r="L53" i="4"/>
  <c r="L52" i="4"/>
  <c r="L51" i="4"/>
  <c r="L50" i="4"/>
  <c r="L49" i="4"/>
  <c r="L48" i="4"/>
  <c r="L47" i="4"/>
  <c r="B46" i="4"/>
  <c r="B47" i="4" s="1"/>
  <c r="B48" i="4" s="1"/>
  <c r="B49" i="4" s="1"/>
  <c r="B50" i="4" s="1"/>
  <c r="B51" i="4" s="1"/>
  <c r="B52" i="4" s="1"/>
  <c r="B53" i="4" s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K58" i="5" l="1"/>
  <c r="K57" i="5"/>
  <c r="H57" i="5"/>
  <c r="H58" i="5"/>
  <c r="G58" i="5"/>
  <c r="G57" i="5"/>
  <c r="L55" i="4"/>
  <c r="L56" i="4"/>
  <c r="L56" i="5"/>
  <c r="I58" i="5"/>
  <c r="F57" i="5"/>
  <c r="J57" i="5"/>
  <c r="E58" i="5"/>
  <c r="E57" i="5"/>
  <c r="I57" i="5"/>
  <c r="F58" i="5"/>
  <c r="J58" i="5"/>
  <c r="G57" i="4"/>
  <c r="K57" i="4"/>
  <c r="H58" i="4"/>
  <c r="H57" i="4"/>
  <c r="G58" i="4"/>
  <c r="K58" i="4"/>
  <c r="E58" i="4"/>
  <c r="I58" i="4"/>
  <c r="F58" i="1"/>
  <c r="J58" i="1"/>
  <c r="F57" i="1"/>
  <c r="G58" i="1"/>
  <c r="K58" i="1"/>
  <c r="G57" i="1"/>
  <c r="H58" i="1"/>
  <c r="I57" i="1"/>
  <c r="H57" i="1"/>
  <c r="I58" i="1"/>
  <c r="E57" i="1"/>
  <c r="E58" i="1"/>
  <c r="L54" i="4"/>
  <c r="L54" i="5"/>
  <c r="L55" i="5"/>
  <c r="L58" i="5" l="1"/>
  <c r="L57" i="5"/>
  <c r="L58" i="1"/>
  <c r="L57" i="4"/>
  <c r="L58" i="4"/>
</calcChain>
</file>

<file path=xl/sharedStrings.xml><?xml version="1.0" encoding="utf-8"?>
<sst xmlns="http://schemas.openxmlformats.org/spreadsheetml/2006/main" count="321" uniqueCount="239">
  <si>
    <t>INSTITUTO TECNOLOGCIO SUPERIOR DE SAN ANDRES TUXTLA</t>
  </si>
  <si>
    <t>REPORTE DE CALIFICACIONES</t>
  </si>
  <si>
    <t>MATERIA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</si>
  <si>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</si>
  <si>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</si>
  <si>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</si>
  <si>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</si>
  <si>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</si>
  <si>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</si>
  <si>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</si>
  <si>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</si>
  <si>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</si>
  <si>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</si>
  <si>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</si>
  <si>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</si>
  <si>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</si>
  <si>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</si>
  <si>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FIRMA DEL CATEDRATICO</t>
  </si>
  <si>
    <t>MARIA DE LOS ANGELES PELAYO VAQUERO</t>
  </si>
  <si>
    <t>231U0329</t>
  </si>
  <si>
    <t>ACUA CAPORAL KIMBERLY ESMERALDA</t>
  </si>
  <si>
    <t>231U0633</t>
  </si>
  <si>
    <t>AGUILAR DOLORES EMILIO DE JESUS</t>
  </si>
  <si>
    <t>231U0625</t>
  </si>
  <si>
    <t>CHIMA FISCAL JOSE ANTONIO</t>
  </si>
  <si>
    <t>231U0333</t>
  </si>
  <si>
    <t>CONCHI ALVARADO GISSELL</t>
  </si>
  <si>
    <t>231U0334</t>
  </si>
  <si>
    <t>CORTEZ SEBA MARIA ISABEL</t>
  </si>
  <si>
    <t>231U0670</t>
  </si>
  <si>
    <t>CRUZ COYOLT ANDRES</t>
  </si>
  <si>
    <t>231U0336</t>
  </si>
  <si>
    <t>DOMINGUEZ REYES ALEXA GEORGETTE</t>
  </si>
  <si>
    <t>231U0337</t>
  </si>
  <si>
    <t>FISCAL CARVAJAL CAROLAINS ALICIA</t>
  </si>
  <si>
    <t>231U0339</t>
  </si>
  <si>
    <t>HERNANDEZ HERNANDEZ ANA SHERLYN</t>
  </si>
  <si>
    <t>231U0340</t>
  </si>
  <si>
    <t>JARQUIN ESCOBAR JOSÉ ANGEL</t>
  </si>
  <si>
    <t>231U0342</t>
  </si>
  <si>
    <t>LECHUGA LUNA JAIRO JAIR</t>
  </si>
  <si>
    <t>231U0343</t>
  </si>
  <si>
    <t>LINAREZ UTRERA LEONARDO</t>
  </si>
  <si>
    <t>231U0345</t>
  </si>
  <si>
    <t>MOGUEL SAAVEDRA EMILIANO</t>
  </si>
  <si>
    <t>231U0346</t>
  </si>
  <si>
    <t>MORALES COBOS CUITLAHUAC MIGUEL</t>
  </si>
  <si>
    <t>231U0332</t>
  </si>
  <si>
    <t>231U0347</t>
  </si>
  <si>
    <t>PASCUAL MARTINEZ BRENDA JAZMIN</t>
  </si>
  <si>
    <t>231U0688</t>
  </si>
  <si>
    <t>POLITO CARVAJAL MIRIAN PAOLA</t>
  </si>
  <si>
    <t>231U0676</t>
  </si>
  <si>
    <t>PUCHETA ANOTA NADIA ISABEL</t>
  </si>
  <si>
    <t>231U0349</t>
  </si>
  <si>
    <t>PUCHETA SANTIAGO KARLA DANAE</t>
  </si>
  <si>
    <t>231U0351</t>
  </si>
  <si>
    <t>RAMIREZ RAMIREZ KIMBERLY</t>
  </si>
  <si>
    <t>231U0352</t>
  </si>
  <si>
    <t>REYES FIGUEROA DONOVAN JAFED</t>
  </si>
  <si>
    <t>231U0353</t>
  </si>
  <si>
    <t>RODRIGUEZ SALAZAR MARIA LUISA</t>
  </si>
  <si>
    <t>231U0354</t>
  </si>
  <si>
    <t>ROMAN AGUILERA STEVEN</t>
  </si>
  <si>
    <t>231U0355</t>
  </si>
  <si>
    <t>TAPIA DIAZ KENIA YAZMIN</t>
  </si>
  <si>
    <t>231U0592</t>
  </si>
  <si>
    <t>TEMICH BAXIN LUIS ANGEL</t>
  </si>
  <si>
    <t>231U0357</t>
  </si>
  <si>
    <t>TORO ROQUE KAREN</t>
  </si>
  <si>
    <t>231U0659</t>
  </si>
  <si>
    <t>VENTURA LUNA JOHANAN ESAU</t>
  </si>
  <si>
    <t>231U0299</t>
  </si>
  <si>
    <t>LINAREZ UTRERA SEBASTIAN</t>
  </si>
  <si>
    <t>ORTIZ MONCLUTT ADAN</t>
  </si>
  <si>
    <t>201U0233</t>
  </si>
  <si>
    <t>FISCAL MALAGA ANGEL DE JESUS</t>
  </si>
  <si>
    <t>241U0328</t>
  </si>
  <si>
    <t>241U0329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</si>
  <si>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</si>
  <si>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</si>
  <si>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</si>
  <si>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</si>
  <si>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</si>
  <si>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</si>
  <si>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</si>
  <si>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</si>
  <si>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</si>
  <si>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</si>
  <si>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</si>
  <si>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</si>
  <si>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</si>
  <si>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</si>
  <si>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</si>
  <si>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</si>
  <si>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</si>
  <si>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</si>
  <si>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</si>
  <si>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</si>
  <si>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</si>
  <si>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</si>
  <si>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</si>
  <si>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</si>
  <si>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</si>
  <si>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</si>
  <si>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</si>
  <si>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</si>
  <si>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</si>
  <si>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</si>
  <si>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</si>
  <si>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</si>
  <si>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</si>
  <si>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</si>
  <si>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</si>
  <si>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</si>
  <si>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</si>
  <si>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</si>
  <si>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</si>
  <si>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</si>
  <si>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</si>
  <si>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</si>
  <si>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</si>
  <si>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</si>
  <si>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</si>
  <si>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</si>
  <si>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</si>
  <si>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</si>
  <si>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</si>
  <si>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</si>
  <si>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</si>
  <si>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</si>
  <si>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</si>
  <si>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</si>
  <si>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</si>
  <si>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</si>
  <si>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</si>
  <si>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SISTEMAS OPERATIVOS I</t>
  </si>
  <si>
    <t>410-A</t>
  </si>
  <si>
    <t>FEBRERO -JUNIO 2025</t>
  </si>
  <si>
    <t>221U0196</t>
  </si>
  <si>
    <t>CAMACHO VENTURA ALAN RODRIGO</t>
  </si>
  <si>
    <t>221U0508</t>
  </si>
  <si>
    <t>PAXTIAN CAMPECHANO RAFAEL</t>
  </si>
  <si>
    <t>221U0524</t>
  </si>
  <si>
    <t>TOTO FISCAL ISELA</t>
  </si>
  <si>
    <t>ADMINISTRACION PARA INFORMATICA</t>
  </si>
  <si>
    <t>210-A</t>
  </si>
  <si>
    <t>AGUILERA POLITO PERLA ITZEL</t>
  </si>
  <si>
    <t>ALONSO TOLEN ORLANDO DE JESUS</t>
  </si>
  <si>
    <t>GAVILAN PEREZ GENESIS</t>
  </si>
  <si>
    <t>SOFTWARE DE APLICACIÓN EJECUTIVA</t>
  </si>
  <si>
    <t>207 -C</t>
  </si>
  <si>
    <t>241U0266</t>
  </si>
  <si>
    <t>AGUIRRE CADENA SERGIO ANGEL</t>
  </si>
  <si>
    <t>241U0270</t>
  </si>
  <si>
    <t>ARRES MORALES JOHANA</t>
  </si>
  <si>
    <t>241U0577</t>
  </si>
  <si>
    <t>AZAMAR COBAXIN DANY ALEXANDRA</t>
  </si>
  <si>
    <t>241U0275</t>
  </si>
  <si>
    <t>CANO CHAVARRIA ODALYS</t>
  </si>
  <si>
    <t>241U0283</t>
  </si>
  <si>
    <t>ESCRIBANO POLITO NORMA DEL CARMEN</t>
  </si>
  <si>
    <t>241U0285</t>
  </si>
  <si>
    <t>FERNANDEZ VICTORIO MELISSA</t>
  </si>
  <si>
    <t>241U0286</t>
  </si>
  <si>
    <t>FERRAO SOSA CARLA MARIA</t>
  </si>
  <si>
    <t>241U0288</t>
  </si>
  <si>
    <t>FONSECA ANDRADE ZURY ARACELY</t>
  </si>
  <si>
    <t>241U0579</t>
  </si>
  <si>
    <t>GONZALEZ CRUZ JOHNY</t>
  </si>
  <si>
    <t>241U0291</t>
  </si>
  <si>
    <t>HERNANDEZ ACEBO FABIO</t>
  </si>
  <si>
    <t>241U0292</t>
  </si>
  <si>
    <t>HERNANDEZ ANTEMATE JULISSA DEL CARMEN</t>
  </si>
  <si>
    <t>241U0294</t>
  </si>
  <si>
    <t>HERNANDEZ LEAL JUAN OSCAR</t>
  </si>
  <si>
    <t>241U0295</t>
  </si>
  <si>
    <t>HUERTA ESCONTRIAS NOHEMI</t>
  </si>
  <si>
    <t>241U0302</t>
  </si>
  <si>
    <t>MARTINEZ NEPOMUCENO LINDSAY JOHANNA</t>
  </si>
  <si>
    <t>241U0303</t>
  </si>
  <si>
    <t>MAXO CHAVEZ DEYVY EFRAIN</t>
  </si>
  <si>
    <t>241U0308</t>
  </si>
  <si>
    <t>ORTIZ PELAYO DANIELA BELEN</t>
  </si>
  <si>
    <t>241U0317</t>
  </si>
  <si>
    <t>ROJAS CHIGO SUSANA YAMILETH</t>
  </si>
  <si>
    <t>241U0321</t>
  </si>
  <si>
    <t>TENORIO MARQUEZ BRANDON</t>
  </si>
  <si>
    <t>241U0322</t>
  </si>
  <si>
    <t>TORRES VIVERO LITZY MARIEL</t>
  </si>
  <si>
    <t xml:space="preserve">TALLER DE EMPRENDEDORES </t>
  </si>
  <si>
    <t>810 - A</t>
  </si>
  <si>
    <t>201U0232</t>
  </si>
  <si>
    <t>DEL ANGEL BAPO LITZY MARIEL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</si>
  <si>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</si>
  <si>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</si>
  <si>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</si>
  <si>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</si>
  <si>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</si>
  <si>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</si>
  <si>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</si>
  <si>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</si>
  <si>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</si>
  <si>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</si>
  <si>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</si>
  <si>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</si>
  <si>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</si>
  <si>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</si>
  <si>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</si>
  <si>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</si>
  <si>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810 - B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</si>
  <si>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</si>
  <si>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</si>
  <si>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</si>
  <si>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</si>
  <si>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</si>
  <si>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</si>
  <si>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</si>
  <si>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</si>
  <si>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</si>
  <si>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</si>
  <si>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</si>
  <si>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</si>
  <si>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</si>
  <si>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</si>
  <si>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</si>
  <si>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</si>
  <si>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211U0382</t>
  </si>
  <si>
    <t>MIL QUINO CARLOS FRANCISCO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</si>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</sst>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/>
    <xf numFmtId="0" fontId="3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8" xfId="0" applyBorder="1"/>
    <xf numFmtId="0" fontId="4" fillId="0" borderId="6" xfId="0" applyFont="1" applyBorder="1"/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1" fontId="3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" fontId="9" fillId="0" borderId="4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12" fillId="4" borderId="0" xfId="0" applyNumberFormat="1" applyFont="1" applyFill="1"/>
    <xf numFmtId="1" fontId="2" fillId="0" borderId="2" xfId="0" applyNumberFormat="1" applyFont="1" applyBorder="1" applyAlignment="1">
      <alignment horizontal="center"/>
    </xf>
    <xf numFmtId="1" fontId="11" fillId="0" borderId="0" xfId="0" applyNumberFormat="1" applyFont="1"/>
    <xf numFmtId="1" fontId="10" fillId="0" borderId="0" xfId="0" applyNumberFormat="1" applyFont="1"/>
    <xf numFmtId="1" fontId="12" fillId="0" borderId="0" xfId="0" applyNumberFormat="1" applyFont="1"/>
    <xf numFmtId="1" fontId="8" fillId="0" borderId="4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8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Q100"/>
  <sheetViews>
    <sheetView tabSelected="1" zoomScale="102" zoomScaleNormal="102" workbookViewId="0">
      <selection activeCell="P20" sqref="P20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43.5546875" bestFit="1" customWidth="1"/>
    <col min="5" max="5" width="7.21875" customWidth="1"/>
    <col min="6" max="6" width="4" customWidth="1"/>
    <col min="7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ht="14.4" x14ac:dyDescent="0.3">
      <c r="C4" t="s">
        <v>2</v>
      </c>
      <c r="D4" s="31" t="s">
        <v>136</v>
      </c>
      <c r="E4" s="53" t="s">
        <v>137</v>
      </c>
      <c r="F4" s="47"/>
      <c r="H4" t="s">
        <v>3</v>
      </c>
      <c r="I4" s="54">
        <v>45812</v>
      </c>
      <c r="J4" s="47"/>
    </row>
    <row r="5" spans="2:17" ht="6.75" customHeight="1" x14ac:dyDescent="0.3">
      <c r="D5" s="3"/>
    </row>
    <row r="6" spans="2:17" ht="14.4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7" spans="2:17" ht="11.25" customHeight="1" x14ac:dyDescent="0.3"/>
    <row r="8" spans="2:17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7" ht="14.4" x14ac:dyDescent="0.3">
      <c r="B9" s="25">
        <v>1</v>
      </c>
      <c r="C9" s="25" t="s">
        <v>19</v>
      </c>
      <c r="D9" s="25" t="s">
        <v>20</v>
      </c>
      <c r="E9" s="30">
        <v>78</v>
      </c>
      <c r="F9" s="6">
        <v>90</v>
      </c>
      <c r="G9" s="6">
        <v>85</v>
      </c>
      <c r="H9" s="6"/>
      <c r="I9" s="6"/>
      <c r="J9" s="6"/>
      <c r="K9" s="6"/>
      <c r="L9" s="10"/>
    </row>
    <row r="10" spans="2:17" ht="14.4" x14ac:dyDescent="0.3">
      <c r="B10" s="25">
        <v>2</v>
      </c>
      <c r="C10" s="25" t="s">
        <v>21</v>
      </c>
      <c r="D10" s="25" t="s">
        <v>22</v>
      </c>
      <c r="E10" s="30">
        <v>70</v>
      </c>
      <c r="F10" s="6">
        <v>75</v>
      </c>
      <c r="G10" s="6">
        <v>74</v>
      </c>
      <c r="H10" s="6"/>
      <c r="I10" s="6"/>
      <c r="J10" s="6"/>
      <c r="K10" s="6"/>
      <c r="L10" s="10"/>
      <c r="O10" s="28"/>
    </row>
    <row r="11" spans="2:17" ht="14.4" x14ac:dyDescent="0.3">
      <c r="B11" s="25">
        <v>3</v>
      </c>
      <c r="C11" s="25" t="s">
        <v>139</v>
      </c>
      <c r="D11" s="25" t="s">
        <v>140</v>
      </c>
      <c r="E11" s="30">
        <v>84</v>
      </c>
      <c r="F11" s="6">
        <v>75</v>
      </c>
      <c r="G11" s="6">
        <v>0</v>
      </c>
      <c r="H11" s="6"/>
      <c r="I11" s="6"/>
      <c r="J11" s="6"/>
      <c r="K11" s="6"/>
      <c r="L11" s="10"/>
      <c r="O11" s="28"/>
    </row>
    <row r="12" spans="2:17" ht="14.4" x14ac:dyDescent="0.3">
      <c r="B12" s="25">
        <v>4</v>
      </c>
      <c r="C12" s="25" t="s">
        <v>23</v>
      </c>
      <c r="D12" s="25" t="s">
        <v>24</v>
      </c>
      <c r="E12" s="30">
        <v>85</v>
      </c>
      <c r="F12" s="6">
        <v>90</v>
      </c>
      <c r="G12" s="6">
        <v>80</v>
      </c>
      <c r="H12" s="6"/>
      <c r="I12" s="6"/>
      <c r="J12" s="6"/>
      <c r="K12" s="6"/>
      <c r="L12" s="10"/>
      <c r="P12" s="28"/>
      <c r="Q12" s="28"/>
    </row>
    <row r="13" spans="2:17" ht="14.4" x14ac:dyDescent="0.3">
      <c r="B13" s="25">
        <v>5</v>
      </c>
      <c r="C13" s="25" t="s">
        <v>25</v>
      </c>
      <c r="D13" s="25" t="s">
        <v>26</v>
      </c>
      <c r="E13" s="30">
        <v>74</v>
      </c>
      <c r="F13" s="6">
        <v>90</v>
      </c>
      <c r="G13" s="6">
        <v>86</v>
      </c>
      <c r="H13" s="6"/>
      <c r="I13" s="6"/>
      <c r="J13" s="6"/>
      <c r="K13" s="6"/>
      <c r="L13" s="10"/>
    </row>
    <row r="14" spans="2:17" ht="14.4" x14ac:dyDescent="0.3">
      <c r="B14" s="25">
        <v>6</v>
      </c>
      <c r="C14" s="25" t="s">
        <v>27</v>
      </c>
      <c r="D14" s="25" t="s">
        <v>28</v>
      </c>
      <c r="E14" s="30">
        <v>70</v>
      </c>
      <c r="F14" s="6">
        <v>90</v>
      </c>
      <c r="G14" s="6">
        <v>78</v>
      </c>
      <c r="H14" s="6"/>
      <c r="I14" s="6"/>
      <c r="J14" s="6"/>
      <c r="K14" s="6"/>
      <c r="L14" s="10"/>
    </row>
    <row r="15" spans="2:17" ht="14.4" x14ac:dyDescent="0.3">
      <c r="B15" s="25">
        <v>7</v>
      </c>
      <c r="C15" s="25" t="s">
        <v>29</v>
      </c>
      <c r="D15" s="25" t="s">
        <v>30</v>
      </c>
      <c r="E15" s="30">
        <v>70</v>
      </c>
      <c r="F15" s="6">
        <v>88</v>
      </c>
      <c r="G15" s="6">
        <v>80</v>
      </c>
      <c r="H15" s="6"/>
      <c r="I15" s="6"/>
      <c r="J15" s="6"/>
      <c r="K15" s="6"/>
      <c r="L15" s="10"/>
    </row>
    <row r="16" spans="2:17" ht="14.4" x14ac:dyDescent="0.3">
      <c r="B16" s="25">
        <v>8</v>
      </c>
      <c r="C16" s="25" t="s">
        <v>31</v>
      </c>
      <c r="D16" s="25" t="s">
        <v>32</v>
      </c>
      <c r="E16" s="30">
        <v>90</v>
      </c>
      <c r="F16" s="6">
        <v>90</v>
      </c>
      <c r="G16" s="6">
        <v>92</v>
      </c>
      <c r="H16" s="6"/>
      <c r="I16" s="6"/>
      <c r="J16" s="6"/>
      <c r="K16" s="6"/>
      <c r="L16" s="10"/>
    </row>
    <row r="17" spans="2:14" ht="14.4" x14ac:dyDescent="0.3">
      <c r="B17" s="25">
        <v>9</v>
      </c>
      <c r="C17" s="25" t="s">
        <v>33</v>
      </c>
      <c r="D17" s="25" t="s">
        <v>34</v>
      </c>
      <c r="E17" s="30">
        <v>0</v>
      </c>
      <c r="F17" s="6">
        <v>70</v>
      </c>
      <c r="G17" s="6">
        <v>0</v>
      </c>
      <c r="H17" s="6"/>
      <c r="I17" s="6"/>
      <c r="J17" s="6"/>
      <c r="K17" s="6"/>
      <c r="L17" s="10"/>
    </row>
    <row r="18" spans="2:14" ht="14.4" x14ac:dyDescent="0.3">
      <c r="B18" s="25">
        <v>10</v>
      </c>
      <c r="C18" s="25" t="s">
        <v>35</v>
      </c>
      <c r="D18" s="25" t="s">
        <v>36</v>
      </c>
      <c r="E18" s="30">
        <v>70</v>
      </c>
      <c r="F18" s="6">
        <v>92</v>
      </c>
      <c r="G18" s="6">
        <v>90</v>
      </c>
      <c r="H18" s="6"/>
      <c r="I18" s="6"/>
      <c r="J18" s="6"/>
      <c r="K18" s="6"/>
      <c r="L18" s="10"/>
    </row>
    <row r="19" spans="2:14" ht="14.4" x14ac:dyDescent="0.3">
      <c r="B19" s="25">
        <v>11</v>
      </c>
      <c r="C19" s="25" t="s">
        <v>37</v>
      </c>
      <c r="D19" s="25" t="s">
        <v>38</v>
      </c>
      <c r="E19" s="30">
        <v>72</v>
      </c>
      <c r="F19" s="6">
        <v>88</v>
      </c>
      <c r="G19" s="6">
        <v>86</v>
      </c>
      <c r="H19" s="6"/>
      <c r="I19" s="6"/>
      <c r="J19" s="6"/>
      <c r="K19" s="6"/>
      <c r="L19" s="10"/>
    </row>
    <row r="20" spans="2:14" ht="14.4" x14ac:dyDescent="0.3">
      <c r="B20" s="25">
        <v>12</v>
      </c>
      <c r="C20" s="25" t="s">
        <v>39</v>
      </c>
      <c r="D20" s="25" t="s">
        <v>40</v>
      </c>
      <c r="E20" s="30">
        <v>72</v>
      </c>
      <c r="F20" s="43">
        <v>0</v>
      </c>
      <c r="G20" s="6">
        <v>0</v>
      </c>
      <c r="H20" s="6"/>
      <c r="I20" s="6"/>
      <c r="J20" s="6"/>
      <c r="K20" s="6"/>
      <c r="L20" s="10"/>
    </row>
    <row r="21" spans="2:14" ht="15.75" customHeight="1" x14ac:dyDescent="0.3">
      <c r="B21" s="25">
        <v>13</v>
      </c>
      <c r="C21" s="25" t="s">
        <v>41</v>
      </c>
      <c r="D21" s="25" t="s">
        <v>42</v>
      </c>
      <c r="E21" s="30">
        <v>70</v>
      </c>
      <c r="F21" s="6">
        <v>100</v>
      </c>
      <c r="G21" s="6">
        <v>92</v>
      </c>
      <c r="H21" s="6"/>
      <c r="I21" s="6"/>
      <c r="J21" s="6"/>
      <c r="K21" s="6"/>
      <c r="L21" s="10"/>
    </row>
    <row r="22" spans="2:14" ht="15.75" customHeight="1" x14ac:dyDescent="0.3">
      <c r="B22" s="25">
        <v>14</v>
      </c>
      <c r="C22" s="25" t="s">
        <v>72</v>
      </c>
      <c r="D22" s="25" t="s">
        <v>73</v>
      </c>
      <c r="E22" s="30">
        <v>78</v>
      </c>
      <c r="F22" s="6">
        <v>88</v>
      </c>
      <c r="G22" s="6">
        <v>90</v>
      </c>
      <c r="H22" s="6"/>
      <c r="I22" s="6"/>
      <c r="J22" s="6"/>
      <c r="K22" s="6"/>
      <c r="L22" s="10"/>
    </row>
    <row r="23" spans="2:14" ht="15.75" customHeight="1" x14ac:dyDescent="0.3">
      <c r="B23" s="25">
        <v>15</v>
      </c>
      <c r="C23" s="25" t="s">
        <v>43</v>
      </c>
      <c r="D23" s="25" t="s">
        <v>44</v>
      </c>
      <c r="E23" s="30">
        <v>75</v>
      </c>
      <c r="F23" s="6">
        <v>85</v>
      </c>
      <c r="G23" s="6">
        <v>81</v>
      </c>
      <c r="H23" s="6"/>
      <c r="I23" s="6"/>
      <c r="J23" s="6"/>
      <c r="K23" s="6"/>
      <c r="L23" s="10"/>
    </row>
    <row r="24" spans="2:14" ht="15.75" customHeight="1" x14ac:dyDescent="0.3">
      <c r="B24" s="25">
        <v>16</v>
      </c>
      <c r="C24" s="25" t="s">
        <v>45</v>
      </c>
      <c r="D24" s="25" t="s">
        <v>46</v>
      </c>
      <c r="E24" s="30">
        <v>78</v>
      </c>
      <c r="F24" s="6">
        <v>88</v>
      </c>
      <c r="G24" s="6">
        <v>84</v>
      </c>
      <c r="H24" s="6"/>
      <c r="I24" s="6"/>
      <c r="J24" s="6"/>
      <c r="K24" s="6"/>
      <c r="L24" s="10"/>
    </row>
    <row r="25" spans="2:14" ht="15.75" customHeight="1" x14ac:dyDescent="0.3">
      <c r="B25" s="25">
        <v>17</v>
      </c>
      <c r="C25" s="25" t="s">
        <v>47</v>
      </c>
      <c r="D25" s="25" t="s">
        <v>74</v>
      </c>
      <c r="E25" s="30">
        <v>0</v>
      </c>
      <c r="F25" s="7">
        <v>0</v>
      </c>
      <c r="G25" s="6">
        <v>0</v>
      </c>
      <c r="H25" s="6"/>
      <c r="I25" s="6"/>
      <c r="J25" s="6"/>
      <c r="K25" s="6"/>
      <c r="L25" s="10"/>
    </row>
    <row r="26" spans="2:14" ht="15.75" customHeight="1" x14ac:dyDescent="0.3">
      <c r="B26" s="25">
        <v>18</v>
      </c>
      <c r="C26" s="25" t="s">
        <v>48</v>
      </c>
      <c r="D26" s="25" t="s">
        <v>49</v>
      </c>
      <c r="E26" s="30">
        <v>82</v>
      </c>
      <c r="F26" s="6">
        <v>88</v>
      </c>
      <c r="G26" s="6">
        <v>90</v>
      </c>
      <c r="H26" s="6"/>
      <c r="I26" s="6"/>
      <c r="J26" s="6"/>
      <c r="K26" s="6"/>
      <c r="L26" s="10"/>
    </row>
    <row r="27" spans="2:14" ht="15.75" customHeight="1" x14ac:dyDescent="0.3">
      <c r="B27" s="25">
        <v>19</v>
      </c>
      <c r="C27" s="25" t="s">
        <v>141</v>
      </c>
      <c r="D27" s="25" t="s">
        <v>142</v>
      </c>
      <c r="E27" s="30">
        <v>0</v>
      </c>
      <c r="F27" s="6">
        <v>75</v>
      </c>
      <c r="G27" s="6">
        <v>78</v>
      </c>
      <c r="H27" s="6"/>
      <c r="I27" s="6"/>
      <c r="J27" s="6"/>
      <c r="K27" s="6"/>
      <c r="L27" s="10"/>
    </row>
    <row r="28" spans="2:14" ht="15.75" customHeight="1" x14ac:dyDescent="0.3">
      <c r="B28" s="25">
        <v>20</v>
      </c>
      <c r="C28" s="25" t="s">
        <v>50</v>
      </c>
      <c r="D28" s="25" t="s">
        <v>51</v>
      </c>
      <c r="E28" s="29">
        <v>0</v>
      </c>
      <c r="F28" s="7">
        <v>0</v>
      </c>
      <c r="G28" s="42">
        <v>0</v>
      </c>
      <c r="H28" s="27"/>
      <c r="I28" s="27"/>
      <c r="J28" s="6"/>
      <c r="K28" s="6"/>
      <c r="L28" s="10"/>
      <c r="N28" s="39"/>
    </row>
    <row r="29" spans="2:14" ht="15.75" customHeight="1" x14ac:dyDescent="0.3">
      <c r="B29" s="25">
        <v>21</v>
      </c>
      <c r="C29" s="25" t="s">
        <v>52</v>
      </c>
      <c r="D29" s="25" t="s">
        <v>53</v>
      </c>
      <c r="E29" s="30">
        <v>84</v>
      </c>
      <c r="F29" s="6">
        <v>80</v>
      </c>
      <c r="G29" s="6">
        <v>86</v>
      </c>
      <c r="H29" s="6"/>
      <c r="I29" s="6"/>
      <c r="J29" s="6"/>
      <c r="K29" s="6"/>
      <c r="L29" s="10"/>
    </row>
    <row r="30" spans="2:14" ht="15.75" customHeight="1" x14ac:dyDescent="0.3">
      <c r="B30" s="25">
        <v>22</v>
      </c>
      <c r="C30" s="25" t="s">
        <v>54</v>
      </c>
      <c r="D30" s="25" t="s">
        <v>55</v>
      </c>
      <c r="E30" s="29">
        <v>76</v>
      </c>
      <c r="F30" s="6">
        <v>70</v>
      </c>
      <c r="G30" s="6">
        <v>78</v>
      </c>
      <c r="H30" s="6"/>
      <c r="I30" s="6"/>
      <c r="J30" s="6"/>
      <c r="K30" s="6"/>
      <c r="L30" s="10"/>
    </row>
    <row r="31" spans="2:14" ht="15.75" customHeight="1" x14ac:dyDescent="0.3">
      <c r="B31" s="25">
        <v>23</v>
      </c>
      <c r="C31" s="25" t="s">
        <v>56</v>
      </c>
      <c r="D31" s="25" t="s">
        <v>57</v>
      </c>
      <c r="E31" s="17">
        <v>74</v>
      </c>
      <c r="F31" s="6">
        <v>90</v>
      </c>
      <c r="G31" s="6">
        <v>92</v>
      </c>
      <c r="H31" s="6"/>
      <c r="I31" s="6"/>
      <c r="J31" s="6"/>
      <c r="K31" s="6"/>
      <c r="L31" s="10"/>
    </row>
    <row r="32" spans="2:14" ht="15.75" customHeight="1" x14ac:dyDescent="0.3">
      <c r="B32" s="25">
        <v>24</v>
      </c>
      <c r="C32" s="25" t="s">
        <v>58</v>
      </c>
      <c r="D32" s="25" t="s">
        <v>59</v>
      </c>
      <c r="E32" s="17">
        <v>90</v>
      </c>
      <c r="F32" s="6">
        <v>86</v>
      </c>
      <c r="G32" s="6">
        <v>0</v>
      </c>
      <c r="H32" s="6"/>
      <c r="I32" s="6"/>
      <c r="J32" s="6"/>
      <c r="K32" s="6"/>
      <c r="L32" s="10"/>
    </row>
    <row r="33" spans="2:12" ht="15.75" customHeight="1" x14ac:dyDescent="0.3">
      <c r="B33" s="25">
        <v>25</v>
      </c>
      <c r="C33" s="25" t="s">
        <v>60</v>
      </c>
      <c r="D33" s="25" t="s">
        <v>61</v>
      </c>
      <c r="E33" s="17">
        <v>70</v>
      </c>
      <c r="F33" s="6">
        <v>70</v>
      </c>
      <c r="G33" s="6">
        <v>0</v>
      </c>
      <c r="H33" s="6"/>
      <c r="I33" s="6"/>
      <c r="J33" s="6"/>
      <c r="K33" s="6"/>
      <c r="L33" s="10"/>
    </row>
    <row r="34" spans="2:12" ht="15.75" customHeight="1" x14ac:dyDescent="0.3">
      <c r="B34" s="25">
        <v>26</v>
      </c>
      <c r="C34" s="25" t="s">
        <v>62</v>
      </c>
      <c r="D34" s="25" t="s">
        <v>63</v>
      </c>
      <c r="E34" s="17">
        <v>78</v>
      </c>
      <c r="F34" s="6">
        <v>95</v>
      </c>
      <c r="G34" s="6">
        <v>85</v>
      </c>
      <c r="H34" s="6"/>
      <c r="I34" s="6"/>
      <c r="J34" s="6"/>
      <c r="K34" s="6"/>
      <c r="L34" s="10"/>
    </row>
    <row r="35" spans="2:12" ht="15.75" customHeight="1" x14ac:dyDescent="0.3">
      <c r="B35" s="25">
        <v>27</v>
      </c>
      <c r="C35" s="25" t="s">
        <v>64</v>
      </c>
      <c r="D35" s="25" t="s">
        <v>65</v>
      </c>
      <c r="E35" s="29">
        <v>74</v>
      </c>
      <c r="F35" s="6">
        <v>88</v>
      </c>
      <c r="G35" s="6">
        <v>80</v>
      </c>
      <c r="H35" s="6"/>
      <c r="I35" s="6"/>
      <c r="J35" s="6"/>
      <c r="K35" s="6"/>
      <c r="L35" s="10"/>
    </row>
    <row r="36" spans="2:12" ht="15.75" customHeight="1" x14ac:dyDescent="0.3">
      <c r="B36" s="25">
        <v>28</v>
      </c>
      <c r="C36" s="25" t="s">
        <v>66</v>
      </c>
      <c r="D36" s="25" t="s">
        <v>67</v>
      </c>
      <c r="E36" s="17">
        <v>70</v>
      </c>
      <c r="F36" s="6">
        <v>0</v>
      </c>
      <c r="G36" s="6">
        <v>0</v>
      </c>
      <c r="H36" s="6"/>
      <c r="I36" s="6"/>
      <c r="J36" s="6"/>
      <c r="K36" s="6"/>
      <c r="L36" s="10"/>
    </row>
    <row r="37" spans="2:12" ht="15.75" customHeight="1" x14ac:dyDescent="0.3">
      <c r="B37" s="25">
        <v>29</v>
      </c>
      <c r="C37" s="25" t="s">
        <v>68</v>
      </c>
      <c r="D37" s="25" t="s">
        <v>69</v>
      </c>
      <c r="E37" s="17">
        <v>80</v>
      </c>
      <c r="F37" s="6">
        <v>0</v>
      </c>
      <c r="G37" s="6">
        <v>0</v>
      </c>
      <c r="H37" s="6"/>
      <c r="I37" s="6"/>
      <c r="J37" s="6"/>
      <c r="K37" s="6"/>
      <c r="L37" s="10"/>
    </row>
    <row r="38" spans="2:12" ht="15.75" customHeight="1" x14ac:dyDescent="0.3">
      <c r="B38" s="25">
        <v>30</v>
      </c>
      <c r="C38" s="25" t="s">
        <v>143</v>
      </c>
      <c r="D38" s="25" t="s">
        <v>144</v>
      </c>
      <c r="E38" s="17">
        <v>0</v>
      </c>
      <c r="F38" s="6">
        <v>0</v>
      </c>
      <c r="G38" s="6">
        <v>0</v>
      </c>
      <c r="H38" s="6"/>
      <c r="I38" s="6"/>
      <c r="J38" s="6"/>
      <c r="K38" s="6"/>
      <c r="L38" s="10"/>
    </row>
    <row r="39" spans="2:12" ht="15.75" customHeight="1" x14ac:dyDescent="0.3">
      <c r="B39" s="25">
        <v>31</v>
      </c>
      <c r="C39" s="25" t="s">
        <v>70</v>
      </c>
      <c r="D39" s="25" t="s">
        <v>71</v>
      </c>
      <c r="E39" s="17">
        <v>70</v>
      </c>
      <c r="F39" s="6">
        <v>0</v>
      </c>
      <c r="G39" s="6">
        <v>0</v>
      </c>
      <c r="H39" s="6"/>
      <c r="I39" s="6"/>
      <c r="J39" s="6"/>
      <c r="K39" s="6"/>
      <c r="L39" s="10"/>
    </row>
    <row r="40" spans="2:12" ht="15.75" customHeight="1" x14ac:dyDescent="0.3">
      <c r="B40" s="20">
        <f t="shared" ref="B40:B53" si="0">B39+1</f>
        <v>32</v>
      </c>
      <c r="C40" s="20"/>
      <c r="D40" s="21"/>
      <c r="E40" s="27"/>
      <c r="F40" s="6"/>
      <c r="G40" s="27"/>
      <c r="H40" s="6"/>
      <c r="I40" s="6"/>
      <c r="J40" s="6"/>
      <c r="K40" s="6"/>
      <c r="L40" s="10"/>
    </row>
    <row r="41" spans="2:12" ht="15.75" customHeight="1" x14ac:dyDescent="0.3">
      <c r="B41" s="8">
        <f t="shared" si="0"/>
        <v>33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ht="15.75" customHeight="1" x14ac:dyDescent="0.3">
      <c r="B42" s="8">
        <f t="shared" si="0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ht="15.75" customHeight="1" x14ac:dyDescent="0.3">
      <c r="B43" s="8">
        <f t="shared" si="0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ht="15.75" customHeight="1" x14ac:dyDescent="0.3">
      <c r="B44" s="8">
        <f t="shared" si="0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ht="15.75" customHeight="1" x14ac:dyDescent="0.3">
      <c r="B45" s="8">
        <f t="shared" si="0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ht="15.75" customHeight="1" x14ac:dyDescent="0.3">
      <c r="B46" s="8">
        <f t="shared" si="0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ht="15.75" customHeight="1" x14ac:dyDescent="0.3">
      <c r="B47" s="8">
        <f t="shared" si="0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ht="15.75" customHeight="1" x14ac:dyDescent="0.3">
      <c r="B48" s="8">
        <f t="shared" si="0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ht="15.75" customHeight="1" x14ac:dyDescent="0.3">
      <c r="B49" s="8">
        <f t="shared" si="0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ht="15.75" customHeight="1" x14ac:dyDescent="0.3">
      <c r="B50" s="8">
        <f t="shared" si="0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ht="15.75" customHeight="1" x14ac:dyDescent="0.3">
      <c r="B51" s="8">
        <f t="shared" si="0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ht="15.75" customHeight="1" x14ac:dyDescent="0.3">
      <c r="B52" s="8">
        <f t="shared" si="0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ht="15.75" customHeight="1" x14ac:dyDescent="0.3">
      <c r="B53" s="8">
        <f t="shared" si="0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ht="15.75" customHeight="1" x14ac:dyDescent="0.3">
      <c r="C54" s="52"/>
      <c r="D54" s="49"/>
      <c r="E54" s="12">
        <f t="shared" ref="E54:I54" si="1">COUNTIF(E9:E53,"&gt;=70")</f>
        <v>26</v>
      </c>
      <c r="F54" s="12">
        <f t="shared" si="1"/>
        <v>24</v>
      </c>
      <c r="G54" s="12">
        <f t="shared" si="1"/>
        <v>20</v>
      </c>
      <c r="H54" s="12">
        <f t="shared" si="1"/>
        <v>0</v>
      </c>
      <c r="I54" s="12">
        <f t="shared" si="1"/>
        <v>0</v>
      </c>
      <c r="J54" s="12"/>
      <c r="K54" s="12"/>
      <c r="L54" s="13"/>
    </row>
    <row r="55" spans="2:12" ht="15.75" customHeight="1" x14ac:dyDescent="0.3">
      <c r="C55" s="52"/>
      <c r="D55" s="49"/>
      <c r="E55" s="14">
        <f t="shared" ref="E55:I55" si="2">COUNTIF(E9:E53,"&lt;70")</f>
        <v>5</v>
      </c>
      <c r="F55" s="14">
        <f t="shared" si="2"/>
        <v>7</v>
      </c>
      <c r="G55" s="14">
        <f t="shared" si="2"/>
        <v>11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ht="15.75" customHeight="1" x14ac:dyDescent="0.3">
      <c r="C56" s="52"/>
      <c r="D56" s="49"/>
      <c r="E56" s="14">
        <f t="shared" ref="E56:I56" si="3">COUNT(E9:E53)</f>
        <v>31</v>
      </c>
      <c r="F56" s="14">
        <f t="shared" si="3"/>
        <v>31</v>
      </c>
      <c r="G56" s="14">
        <f t="shared" si="3"/>
        <v>31</v>
      </c>
      <c r="H56" s="14">
        <f t="shared" si="3"/>
        <v>0</v>
      </c>
      <c r="I56" s="14">
        <f t="shared" si="3"/>
        <v>0</v>
      </c>
      <c r="J56" s="14"/>
      <c r="K56" s="14"/>
      <c r="L56" s="14"/>
    </row>
    <row r="57" spans="2:12" ht="15.75" customHeight="1" x14ac:dyDescent="0.3">
      <c r="C57" s="52"/>
      <c r="D57" s="49"/>
      <c r="E57" s="15">
        <f t="shared" ref="E57:I57" si="4">E54/E56</f>
        <v>0.83870967741935487</v>
      </c>
      <c r="F57" s="16">
        <f t="shared" si="4"/>
        <v>0.77419354838709675</v>
      </c>
      <c r="G57" s="16">
        <f t="shared" si="4"/>
        <v>0.64516129032258063</v>
      </c>
      <c r="H57" s="16" t="e">
        <f t="shared" si="4"/>
        <v>#DIV/0!</v>
      </c>
      <c r="I57" s="16" t="e">
        <f t="shared" si="4"/>
        <v>#DIV/0!</v>
      </c>
      <c r="J57" s="16"/>
      <c r="K57" s="16"/>
      <c r="L57" s="16"/>
    </row>
    <row r="58" spans="2:12" ht="15.75" customHeight="1" x14ac:dyDescent="0.3">
      <c r="C58" s="52"/>
      <c r="D58" s="49"/>
      <c r="E58" s="15">
        <f t="shared" ref="E58:L58" si="5">E55/E56</f>
        <v>0.16129032258064516</v>
      </c>
      <c r="F58" s="15">
        <f t="shared" si="5"/>
        <v>0.22580645161290322</v>
      </c>
      <c r="G58" s="16">
        <f t="shared" si="5"/>
        <v>0.35483870967741937</v>
      </c>
      <c r="H58" s="16" t="e">
        <f t="shared" si="5"/>
        <v>#DIV/0!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E62:K62"/>
    <mergeCell ref="E61:K61"/>
    <mergeCell ref="B2:K2"/>
    <mergeCell ref="F6:K6"/>
    <mergeCell ref="C3:K3"/>
    <mergeCell ref="C59:D59"/>
    <mergeCell ref="C57:D57"/>
    <mergeCell ref="C56:D56"/>
    <mergeCell ref="E4:F4"/>
    <mergeCell ref="I4:J4"/>
    <mergeCell ref="C54:D54"/>
    <mergeCell ref="C55:D55"/>
    <mergeCell ref="C58:D58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2E35-E21D-4087-9585-6FBEC60C5514}">
  <sheetPr>
    <tabColor theme="9" tint="0.39997558519241921"/>
  </sheetPr>
  <dimension ref="B2:P62"/>
  <sheetViews>
    <sheetView workbookViewId="0">
      <selection activeCell="I4" sqref="I4:J4"/>
    </sheetView>
  </sheetViews>
  <sheetFormatPr baseColWidth="10" defaultRowHeight="14.4" x14ac:dyDescent="0.3"/>
  <cols>
    <col min="1" max="1" width="0.88671875" customWidth="1"/>
    <col min="2" max="2" width="4.77734375" customWidth="1"/>
    <col min="3" max="3" width="9.88671875" customWidth="1"/>
    <col min="4" max="4" width="36" customWidth="1"/>
    <col min="5" max="5" width="7" customWidth="1"/>
    <col min="6" max="6" width="6.109375" customWidth="1"/>
    <col min="7" max="7" width="4.88671875" customWidth="1"/>
    <col min="8" max="8" width="5.109375" customWidth="1"/>
    <col min="9" max="10" width="5.33203125" customWidth="1"/>
    <col min="11" max="11" width="5" customWidth="1"/>
  </cols>
  <sheetData>
    <row r="2" spans="2:16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6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6" x14ac:dyDescent="0.3">
      <c r="C4" t="s">
        <v>2</v>
      </c>
      <c r="D4" s="31" t="s">
        <v>190</v>
      </c>
      <c r="E4" s="53" t="s">
        <v>191</v>
      </c>
      <c r="F4" s="47"/>
      <c r="H4" t="s">
        <v>3</v>
      </c>
      <c r="I4" s="54">
        <v>45812</v>
      </c>
      <c r="J4" s="47"/>
    </row>
    <row r="5" spans="2:16" x14ac:dyDescent="0.3">
      <c r="D5" s="3"/>
    </row>
    <row r="6" spans="2:16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  <c r="O6" s="28">
        <v>9</v>
      </c>
      <c r="P6">
        <v>100</v>
      </c>
    </row>
    <row r="7" spans="2:16" x14ac:dyDescent="0.3">
      <c r="O7">
        <v>8</v>
      </c>
      <c r="P7" s="28">
        <f>(O7*P6)/O6</f>
        <v>88.888888888888886</v>
      </c>
    </row>
    <row r="8" spans="2:16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6" x14ac:dyDescent="0.3">
      <c r="B9" s="25">
        <v>1</v>
      </c>
      <c r="C9" s="25" t="s">
        <v>192</v>
      </c>
      <c r="D9" s="25" t="s">
        <v>193</v>
      </c>
      <c r="E9" s="30">
        <v>0</v>
      </c>
      <c r="F9" s="6">
        <v>90</v>
      </c>
      <c r="G9" s="6">
        <v>70</v>
      </c>
      <c r="H9" s="6">
        <v>70</v>
      </c>
      <c r="I9" s="6"/>
      <c r="J9" s="6"/>
      <c r="K9" s="6"/>
      <c r="L9" s="10"/>
    </row>
    <row r="10" spans="2:16" x14ac:dyDescent="0.3">
      <c r="B10" s="25">
        <v>2</v>
      </c>
      <c r="C10" s="25" t="s">
        <v>194</v>
      </c>
      <c r="D10" s="25" t="s">
        <v>195</v>
      </c>
      <c r="E10" s="30">
        <v>88</v>
      </c>
      <c r="F10" s="6">
        <v>90</v>
      </c>
      <c r="G10" s="6">
        <v>92</v>
      </c>
      <c r="H10" s="6">
        <v>92</v>
      </c>
      <c r="I10" s="6"/>
      <c r="J10" s="6"/>
      <c r="K10" s="6"/>
      <c r="L10" s="10"/>
      <c r="O10" s="28"/>
    </row>
    <row r="11" spans="2:16" x14ac:dyDescent="0.3">
      <c r="B11" s="25">
        <v>3</v>
      </c>
      <c r="C11" s="25" t="s">
        <v>196</v>
      </c>
      <c r="D11" s="25" t="s">
        <v>197</v>
      </c>
      <c r="E11" s="30">
        <v>86</v>
      </c>
      <c r="F11" s="6">
        <v>90</v>
      </c>
      <c r="G11" s="6">
        <v>92</v>
      </c>
      <c r="H11" s="6">
        <v>92</v>
      </c>
      <c r="I11" s="6"/>
      <c r="J11" s="6"/>
      <c r="K11" s="6"/>
      <c r="L11" s="10"/>
      <c r="P11" s="28"/>
    </row>
    <row r="12" spans="2:16" x14ac:dyDescent="0.3">
      <c r="B12" s="25">
        <v>4</v>
      </c>
      <c r="C12" s="25" t="s">
        <v>198</v>
      </c>
      <c r="D12" s="25" t="s">
        <v>199</v>
      </c>
      <c r="E12" s="30">
        <v>80</v>
      </c>
      <c r="F12" s="6">
        <v>90</v>
      </c>
      <c r="G12" s="6">
        <v>92</v>
      </c>
      <c r="H12" s="6">
        <v>92</v>
      </c>
      <c r="I12" s="6"/>
      <c r="J12" s="6"/>
      <c r="K12" s="6"/>
      <c r="L12" s="10"/>
    </row>
    <row r="13" spans="2:16" x14ac:dyDescent="0.3">
      <c r="B13" s="25">
        <v>5</v>
      </c>
      <c r="C13" s="25" t="s">
        <v>200</v>
      </c>
      <c r="D13" s="25" t="s">
        <v>201</v>
      </c>
      <c r="E13" s="30">
        <v>84</v>
      </c>
      <c r="F13" s="6">
        <v>90</v>
      </c>
      <c r="G13" s="6">
        <v>92</v>
      </c>
      <c r="H13" s="6">
        <v>92</v>
      </c>
      <c r="I13" s="6"/>
      <c r="J13" s="6"/>
      <c r="K13" s="6"/>
      <c r="L13" s="10"/>
    </row>
    <row r="14" spans="2:16" x14ac:dyDescent="0.3">
      <c r="B14" s="25">
        <v>6</v>
      </c>
      <c r="C14" s="25" t="s">
        <v>202</v>
      </c>
      <c r="D14" s="25" t="s">
        <v>203</v>
      </c>
      <c r="E14" s="30">
        <v>86</v>
      </c>
      <c r="F14" s="6">
        <v>90</v>
      </c>
      <c r="G14" s="6">
        <v>92</v>
      </c>
      <c r="H14" s="6">
        <v>92</v>
      </c>
      <c r="I14" s="6"/>
      <c r="J14" s="6"/>
      <c r="K14" s="6"/>
      <c r="L14" s="10"/>
    </row>
    <row r="15" spans="2:16" x14ac:dyDescent="0.3">
      <c r="B15" s="25">
        <v>7</v>
      </c>
      <c r="C15" s="25" t="s">
        <v>204</v>
      </c>
      <c r="D15" s="25" t="s">
        <v>205</v>
      </c>
      <c r="E15" s="30">
        <v>82</v>
      </c>
      <c r="F15" s="6">
        <v>90</v>
      </c>
      <c r="G15" s="6">
        <v>92</v>
      </c>
      <c r="H15" s="6">
        <v>92</v>
      </c>
      <c r="I15" s="6"/>
      <c r="J15" s="6"/>
      <c r="K15" s="6"/>
      <c r="L15" s="10"/>
    </row>
    <row r="16" spans="2:16" x14ac:dyDescent="0.3">
      <c r="B16" s="25">
        <v>8</v>
      </c>
      <c r="C16" s="25" t="s">
        <v>206</v>
      </c>
      <c r="D16" s="25" t="s">
        <v>207</v>
      </c>
      <c r="E16" s="30">
        <v>80</v>
      </c>
      <c r="F16" s="6">
        <v>90</v>
      </c>
      <c r="G16" s="6">
        <v>92</v>
      </c>
      <c r="H16" s="6">
        <v>92</v>
      </c>
      <c r="I16" s="6"/>
      <c r="J16" s="6"/>
      <c r="K16" s="6"/>
      <c r="L16" s="10"/>
    </row>
    <row r="17" spans="2:14" x14ac:dyDescent="0.3">
      <c r="B17" s="25">
        <v>9</v>
      </c>
      <c r="C17" s="25" t="s">
        <v>208</v>
      </c>
      <c r="D17" s="25" t="s">
        <v>209</v>
      </c>
      <c r="E17" s="30">
        <v>86</v>
      </c>
      <c r="F17" s="6">
        <v>90</v>
      </c>
      <c r="G17" s="6">
        <v>92</v>
      </c>
      <c r="H17" s="6">
        <v>92</v>
      </c>
      <c r="I17" s="6"/>
      <c r="J17" s="6"/>
      <c r="K17" s="6"/>
      <c r="L17" s="10"/>
    </row>
    <row r="18" spans="2:14" x14ac:dyDescent="0.3">
      <c r="B18" s="25"/>
      <c r="C18" s="25"/>
      <c r="D18" s="25"/>
      <c r="E18" s="40"/>
      <c r="F18" s="6"/>
      <c r="G18" s="27"/>
      <c r="H18" s="27">
        <f>AVERAGE(H9:H17)</f>
        <v>89.555555555555557</v>
      </c>
      <c r="I18" s="6"/>
      <c r="J18" s="6"/>
      <c r="K18" s="6"/>
      <c r="L18" s="10"/>
    </row>
    <row r="19" spans="2:14" x14ac:dyDescent="0.3">
      <c r="B19" s="25"/>
      <c r="C19" s="25"/>
      <c r="D19" s="25"/>
      <c r="E19" s="30"/>
      <c r="F19" s="6"/>
      <c r="G19" s="6"/>
      <c r="H19" s="6"/>
      <c r="I19" s="6"/>
      <c r="J19" s="6"/>
      <c r="K19" s="6"/>
      <c r="L19" s="10"/>
    </row>
    <row r="20" spans="2:14" x14ac:dyDescent="0.3">
      <c r="B20" s="25"/>
      <c r="C20" s="25"/>
      <c r="D20" s="25"/>
      <c r="E20" s="30"/>
      <c r="F20" s="6"/>
      <c r="G20" s="6"/>
      <c r="H20" s="6"/>
      <c r="I20" s="6"/>
      <c r="J20" s="6"/>
      <c r="K20" s="6"/>
      <c r="L20" s="10"/>
    </row>
    <row r="21" spans="2:14" x14ac:dyDescent="0.3">
      <c r="B21" s="25"/>
      <c r="C21" s="25"/>
      <c r="D21" s="25"/>
      <c r="E21" s="30"/>
      <c r="F21" s="6"/>
      <c r="G21" s="6"/>
      <c r="H21" s="6"/>
      <c r="I21" s="6"/>
      <c r="J21" s="6"/>
      <c r="K21" s="6"/>
      <c r="L21" s="10"/>
    </row>
    <row r="22" spans="2:14" x14ac:dyDescent="0.3">
      <c r="B22" s="25"/>
      <c r="C22" s="25"/>
      <c r="D22" s="25"/>
      <c r="E22" s="30"/>
      <c r="F22" s="6"/>
      <c r="G22" s="6"/>
      <c r="H22" s="6"/>
      <c r="I22" s="6"/>
      <c r="J22" s="6"/>
      <c r="K22" s="6"/>
      <c r="L22" s="10"/>
    </row>
    <row r="23" spans="2:14" x14ac:dyDescent="0.3">
      <c r="B23" s="25"/>
      <c r="C23" s="25"/>
      <c r="D23" s="25"/>
      <c r="E23" s="30"/>
      <c r="F23" s="6"/>
      <c r="G23" s="6"/>
      <c r="H23" s="6"/>
      <c r="I23" s="6"/>
      <c r="J23" s="6"/>
      <c r="K23" s="6"/>
      <c r="L23" s="10"/>
    </row>
    <row r="24" spans="2:14" x14ac:dyDescent="0.3">
      <c r="B24" s="25"/>
      <c r="C24" s="25"/>
      <c r="D24" s="25"/>
      <c r="E24" s="30"/>
      <c r="F24" s="6"/>
      <c r="G24" s="6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8</v>
      </c>
      <c r="F54" s="12">
        <f t="shared" si="1"/>
        <v>9</v>
      </c>
      <c r="G54" s="12">
        <f t="shared" si="1"/>
        <v>9</v>
      </c>
      <c r="H54" s="12">
        <f t="shared" si="1"/>
        <v>10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9</v>
      </c>
      <c r="F56" s="14">
        <f t="shared" si="3"/>
        <v>9</v>
      </c>
      <c r="G56" s="14">
        <f t="shared" si="3"/>
        <v>9</v>
      </c>
      <c r="H56" s="14">
        <f t="shared" si="3"/>
        <v>10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0.88888888888888884</v>
      </c>
      <c r="F57" s="16">
        <f t="shared" si="4"/>
        <v>1</v>
      </c>
      <c r="G57" s="16">
        <f t="shared" si="4"/>
        <v>1</v>
      </c>
      <c r="H57" s="16">
        <f t="shared" si="4"/>
        <v>1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0.1111111111111111</v>
      </c>
      <c r="F58" s="15">
        <f t="shared" si="5"/>
        <v>0</v>
      </c>
      <c r="G58" s="16">
        <f t="shared" si="5"/>
        <v>0</v>
      </c>
      <c r="H58" s="16">
        <f t="shared" si="5"/>
        <v>0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C54:D54"/>
    <mergeCell ref="B2:K2"/>
    <mergeCell ref="C3:K3"/>
    <mergeCell ref="E4:F4"/>
    <mergeCell ref="I4:J4"/>
    <mergeCell ref="F6:K6"/>
    <mergeCell ref="E62:K62"/>
    <mergeCell ref="C55:D55"/>
    <mergeCell ref="C56:D56"/>
    <mergeCell ref="C57:D57"/>
    <mergeCell ref="C58:D58"/>
    <mergeCell ref="C59:D59"/>
    <mergeCell ref="E61:K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FCF7-E159-4AEE-9323-DD663A028054}">
  <dimension ref="B2:Q62"/>
  <sheetViews>
    <sheetView topLeftCell="A2" workbookViewId="0">
      <selection activeCell="N17" sqref="N17"/>
    </sheetView>
  </sheetViews>
  <sheetFormatPr baseColWidth="10" defaultRowHeight="14.4" x14ac:dyDescent="0.3"/>
  <cols>
    <col min="1" max="1" width="2" customWidth="1"/>
    <col min="2" max="2" width="5.109375" customWidth="1"/>
    <col min="3" max="3" width="9.88671875" customWidth="1"/>
    <col min="4" max="4" width="31.5546875" bestFit="1" customWidth="1"/>
    <col min="5" max="5" width="7" customWidth="1"/>
    <col min="6" max="6" width="7.5546875" customWidth="1"/>
    <col min="7" max="7" width="7" customWidth="1"/>
    <col min="8" max="8" width="7.44140625" customWidth="1"/>
    <col min="9" max="9" width="5.5546875" customWidth="1"/>
    <col min="10" max="10" width="5.109375" customWidth="1"/>
    <col min="11" max="11" width="6.21875" customWidth="1"/>
  </cols>
  <sheetData>
    <row r="2" spans="2:17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7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7" x14ac:dyDescent="0.3">
      <c r="C4" t="s">
        <v>2</v>
      </c>
      <c r="D4" s="31" t="s">
        <v>190</v>
      </c>
      <c r="E4" s="53" t="s">
        <v>210</v>
      </c>
      <c r="F4" s="47"/>
      <c r="H4" t="s">
        <v>3</v>
      </c>
      <c r="I4" s="54">
        <v>45812</v>
      </c>
      <c r="J4" s="47"/>
    </row>
    <row r="5" spans="2:17" x14ac:dyDescent="0.3">
      <c r="D5" s="3"/>
    </row>
    <row r="6" spans="2:17" x14ac:dyDescent="0.3">
      <c r="C6" t="s">
        <v>4</v>
      </c>
      <c r="D6" s="32" t="s">
        <v>138</v>
      </c>
      <c r="E6" t="s">
        <v>5</v>
      </c>
      <c r="F6" s="50" t="s">
        <v>18</v>
      </c>
      <c r="G6" s="47"/>
      <c r="H6" s="47"/>
      <c r="I6" s="47"/>
      <c r="J6" s="47"/>
      <c r="K6" s="47"/>
    </row>
    <row r="8" spans="2:17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P8" s="28">
        <v>15</v>
      </c>
      <c r="Q8">
        <v>100</v>
      </c>
    </row>
    <row r="9" spans="2:17" x14ac:dyDescent="0.3">
      <c r="B9" s="25">
        <v>1</v>
      </c>
      <c r="C9" s="25" t="s">
        <v>211</v>
      </c>
      <c r="D9" s="25" t="s">
        <v>212</v>
      </c>
      <c r="E9" s="30">
        <v>80</v>
      </c>
      <c r="F9" s="6">
        <v>95</v>
      </c>
      <c r="G9" s="6">
        <v>95</v>
      </c>
      <c r="H9" s="6">
        <v>95</v>
      </c>
      <c r="I9" s="6"/>
      <c r="J9" s="6"/>
      <c r="K9" s="6"/>
      <c r="L9" s="10"/>
      <c r="P9">
        <v>7</v>
      </c>
      <c r="Q9" s="28">
        <f>(P9*Q8)/P8</f>
        <v>46.666666666666664</v>
      </c>
    </row>
    <row r="10" spans="2:17" x14ac:dyDescent="0.3">
      <c r="B10" s="25">
        <v>2</v>
      </c>
      <c r="C10" s="25" t="s">
        <v>213</v>
      </c>
      <c r="D10" s="25" t="s">
        <v>214</v>
      </c>
      <c r="E10" s="30">
        <v>92</v>
      </c>
      <c r="F10" s="6">
        <v>95</v>
      </c>
      <c r="G10" s="6">
        <v>95</v>
      </c>
      <c r="H10" s="6">
        <v>95</v>
      </c>
      <c r="I10" s="6"/>
      <c r="J10" s="6"/>
      <c r="K10" s="6"/>
      <c r="L10" s="10"/>
      <c r="O10" s="28"/>
    </row>
    <row r="11" spans="2:17" x14ac:dyDescent="0.3">
      <c r="B11" s="25">
        <v>3</v>
      </c>
      <c r="C11" s="25" t="s">
        <v>215</v>
      </c>
      <c r="D11" s="25" t="s">
        <v>216</v>
      </c>
      <c r="E11" s="30">
        <v>84</v>
      </c>
      <c r="F11" s="6">
        <v>95</v>
      </c>
      <c r="G11" s="6">
        <v>95</v>
      </c>
      <c r="H11" s="6">
        <v>95</v>
      </c>
      <c r="I11" s="6"/>
      <c r="J11" s="6"/>
      <c r="K11" s="6"/>
      <c r="L11" s="10"/>
      <c r="P11" s="28"/>
    </row>
    <row r="12" spans="2:17" x14ac:dyDescent="0.3">
      <c r="B12" s="25">
        <v>4</v>
      </c>
      <c r="C12" s="25" t="s">
        <v>217</v>
      </c>
      <c r="D12" s="25" t="s">
        <v>218</v>
      </c>
      <c r="E12" s="30">
        <v>80</v>
      </c>
      <c r="F12" s="6">
        <v>90</v>
      </c>
      <c r="G12" s="6">
        <v>92</v>
      </c>
      <c r="H12" s="6">
        <v>92</v>
      </c>
      <c r="I12" s="6"/>
      <c r="J12" s="6"/>
      <c r="K12" s="6"/>
      <c r="L12" s="10"/>
    </row>
    <row r="13" spans="2:17" x14ac:dyDescent="0.3">
      <c r="B13" s="25">
        <v>5</v>
      </c>
      <c r="C13" s="25" t="s">
        <v>219</v>
      </c>
      <c r="D13" s="25" t="s">
        <v>220</v>
      </c>
      <c r="E13" s="30">
        <v>81</v>
      </c>
      <c r="F13" s="6">
        <v>90</v>
      </c>
      <c r="G13" s="6">
        <v>92</v>
      </c>
      <c r="H13" s="6">
        <v>92</v>
      </c>
      <c r="I13" s="6"/>
      <c r="J13" s="6"/>
      <c r="K13" s="6"/>
      <c r="L13" s="10"/>
    </row>
    <row r="14" spans="2:17" x14ac:dyDescent="0.3">
      <c r="B14" s="25">
        <v>6</v>
      </c>
      <c r="C14" s="25" t="s">
        <v>75</v>
      </c>
      <c r="D14" s="25" t="s">
        <v>76</v>
      </c>
      <c r="E14" s="30">
        <v>70</v>
      </c>
      <c r="F14" s="6">
        <v>95</v>
      </c>
      <c r="G14" s="6">
        <v>95</v>
      </c>
      <c r="H14" s="6">
        <v>95</v>
      </c>
      <c r="I14" s="6"/>
      <c r="J14" s="6"/>
      <c r="K14" s="6"/>
      <c r="L14" s="10"/>
    </row>
    <row r="15" spans="2:17" x14ac:dyDescent="0.3">
      <c r="B15" s="25">
        <v>7</v>
      </c>
      <c r="C15" s="25" t="s">
        <v>221</v>
      </c>
      <c r="D15" s="25" t="s">
        <v>222</v>
      </c>
      <c r="E15" s="30">
        <v>80</v>
      </c>
      <c r="F15" s="6">
        <v>95</v>
      </c>
      <c r="G15" s="6">
        <v>95</v>
      </c>
      <c r="H15" s="6">
        <v>95</v>
      </c>
      <c r="I15" s="6"/>
      <c r="J15" s="6"/>
      <c r="K15" s="6"/>
      <c r="L15" s="10"/>
    </row>
    <row r="16" spans="2:17" x14ac:dyDescent="0.3">
      <c r="B16" s="25">
        <v>8</v>
      </c>
      <c r="C16" s="25" t="s">
        <v>223</v>
      </c>
      <c r="D16" s="25" t="s">
        <v>224</v>
      </c>
      <c r="E16" s="30">
        <v>78</v>
      </c>
      <c r="F16" s="6">
        <v>90</v>
      </c>
      <c r="G16" s="6">
        <v>90</v>
      </c>
      <c r="H16" s="6">
        <v>90</v>
      </c>
      <c r="I16" s="6"/>
      <c r="J16" s="6"/>
      <c r="K16" s="6"/>
      <c r="L16" s="10"/>
    </row>
    <row r="17" spans="2:14" x14ac:dyDescent="0.3">
      <c r="B17" s="25">
        <v>9</v>
      </c>
      <c r="C17" s="25" t="s">
        <v>225</v>
      </c>
      <c r="D17" s="25" t="s">
        <v>226</v>
      </c>
      <c r="E17" s="30">
        <v>81</v>
      </c>
      <c r="F17" s="6">
        <v>90</v>
      </c>
      <c r="G17" s="6">
        <v>90</v>
      </c>
      <c r="H17" s="6">
        <v>90</v>
      </c>
      <c r="I17" s="6"/>
      <c r="J17" s="6"/>
      <c r="K17" s="6"/>
      <c r="L17" s="10"/>
    </row>
    <row r="18" spans="2:14" x14ac:dyDescent="0.3">
      <c r="B18" s="25">
        <v>10</v>
      </c>
      <c r="C18" s="25" t="s">
        <v>227</v>
      </c>
      <c r="D18" s="25" t="s">
        <v>228</v>
      </c>
      <c r="E18" s="30">
        <v>88</v>
      </c>
      <c r="F18" s="6">
        <v>95</v>
      </c>
      <c r="G18" s="6">
        <v>95</v>
      </c>
      <c r="H18" s="6">
        <v>95</v>
      </c>
      <c r="I18" s="6"/>
      <c r="J18" s="6"/>
      <c r="K18" s="6"/>
      <c r="L18" s="10"/>
      <c r="N18">
        <f>COUNTIF(G9:G23, "&gt;=93")</f>
        <v>7</v>
      </c>
    </row>
    <row r="19" spans="2:14" x14ac:dyDescent="0.3">
      <c r="B19" s="25">
        <v>11</v>
      </c>
      <c r="C19" s="25" t="s">
        <v>229</v>
      </c>
      <c r="D19" s="25" t="s">
        <v>230</v>
      </c>
      <c r="E19" s="30">
        <v>86</v>
      </c>
      <c r="F19" s="6">
        <v>95</v>
      </c>
      <c r="G19" s="6">
        <v>95</v>
      </c>
      <c r="H19" s="6">
        <v>95</v>
      </c>
      <c r="I19" s="6"/>
      <c r="J19" s="6"/>
      <c r="K19" s="6"/>
      <c r="L19" s="10"/>
    </row>
    <row r="20" spans="2:14" x14ac:dyDescent="0.3">
      <c r="B20" s="25">
        <v>12</v>
      </c>
      <c r="C20" s="25" t="s">
        <v>231</v>
      </c>
      <c r="D20" s="25" t="s">
        <v>232</v>
      </c>
      <c r="E20" s="30">
        <v>0</v>
      </c>
      <c r="F20" s="6">
        <v>80</v>
      </c>
      <c r="G20" s="6">
        <v>90</v>
      </c>
      <c r="H20" s="6">
        <v>90</v>
      </c>
      <c r="I20" s="6"/>
      <c r="J20" s="6"/>
      <c r="K20" s="6"/>
      <c r="L20" s="10"/>
    </row>
    <row r="21" spans="2:14" x14ac:dyDescent="0.3">
      <c r="B21" s="25">
        <v>13</v>
      </c>
      <c r="C21" s="25" t="s">
        <v>233</v>
      </c>
      <c r="D21" s="25" t="s">
        <v>234</v>
      </c>
      <c r="E21" s="30">
        <v>84</v>
      </c>
      <c r="F21" s="6">
        <v>90</v>
      </c>
      <c r="G21" s="6">
        <v>90</v>
      </c>
      <c r="H21" s="6">
        <v>90</v>
      </c>
      <c r="I21" s="6"/>
      <c r="J21" s="6"/>
      <c r="K21" s="6"/>
      <c r="L21" s="10"/>
    </row>
    <row r="22" spans="2:14" x14ac:dyDescent="0.3">
      <c r="B22" s="25">
        <v>14</v>
      </c>
      <c r="C22" s="25" t="s">
        <v>235</v>
      </c>
      <c r="D22" s="25" t="s">
        <v>236</v>
      </c>
      <c r="E22" s="30">
        <v>74</v>
      </c>
      <c r="F22" s="6">
        <v>90</v>
      </c>
      <c r="G22" s="6">
        <v>90</v>
      </c>
      <c r="H22" s="6">
        <v>90</v>
      </c>
      <c r="I22" s="6"/>
      <c r="J22" s="6"/>
      <c r="K22" s="6"/>
      <c r="L22" s="10"/>
    </row>
    <row r="23" spans="2:14" x14ac:dyDescent="0.3">
      <c r="B23" s="25">
        <v>15</v>
      </c>
      <c r="C23" s="25" t="s">
        <v>237</v>
      </c>
      <c r="D23" s="25" t="s">
        <v>238</v>
      </c>
      <c r="E23" s="30">
        <v>80</v>
      </c>
      <c r="F23" s="6">
        <v>90</v>
      </c>
      <c r="G23" s="6">
        <v>90</v>
      </c>
      <c r="H23" s="6">
        <v>90</v>
      </c>
      <c r="I23" s="6"/>
      <c r="J23" s="6"/>
      <c r="K23" s="6"/>
      <c r="L23" s="10"/>
    </row>
    <row r="24" spans="2:14" x14ac:dyDescent="0.3">
      <c r="B24" s="25"/>
      <c r="C24" s="25"/>
      <c r="D24" s="25"/>
      <c r="E24" s="40"/>
      <c r="F24" s="27"/>
      <c r="G24" s="27"/>
      <c r="H24" s="6"/>
      <c r="I24" s="6"/>
      <c r="J24" s="6"/>
      <c r="K24" s="6"/>
      <c r="L24" s="10"/>
    </row>
    <row r="25" spans="2:14" x14ac:dyDescent="0.3">
      <c r="B25" s="25"/>
      <c r="C25" s="25"/>
      <c r="D25" s="25"/>
      <c r="E25" s="30"/>
      <c r="F25" s="6"/>
      <c r="G25" s="6"/>
      <c r="H25" s="6"/>
      <c r="I25" s="6"/>
      <c r="J25" s="6"/>
      <c r="K25" s="6"/>
      <c r="L25" s="10"/>
    </row>
    <row r="26" spans="2:14" x14ac:dyDescent="0.3">
      <c r="B26" s="25"/>
      <c r="C26" s="25"/>
      <c r="D26" s="25"/>
      <c r="E26" s="30"/>
      <c r="F26" s="6"/>
      <c r="G26" s="6"/>
      <c r="H26" s="6"/>
      <c r="I26" s="6"/>
      <c r="J26" s="6"/>
      <c r="K26" s="6"/>
      <c r="L26" s="10"/>
    </row>
    <row r="27" spans="2:14" x14ac:dyDescent="0.3">
      <c r="B27" s="25"/>
      <c r="C27" s="25"/>
      <c r="D27" s="25"/>
      <c r="E27" s="30"/>
      <c r="F27" s="6"/>
      <c r="G27" s="6"/>
      <c r="H27" s="6"/>
      <c r="I27" s="6"/>
      <c r="J27" s="6"/>
      <c r="K27" s="6"/>
      <c r="L27" s="10"/>
    </row>
    <row r="28" spans="2:14" x14ac:dyDescent="0.3">
      <c r="B28" s="25"/>
      <c r="C28" s="25"/>
      <c r="D28" s="25"/>
      <c r="E28" s="33"/>
      <c r="F28" s="6"/>
      <c r="G28" s="34"/>
      <c r="H28" s="27"/>
      <c r="I28" s="27"/>
      <c r="J28" s="6"/>
      <c r="K28" s="6"/>
      <c r="L28" s="10"/>
      <c r="N28" s="35"/>
    </row>
    <row r="29" spans="2:14" x14ac:dyDescent="0.3">
      <c r="B29" s="25"/>
      <c r="C29" s="25"/>
      <c r="D29" s="25"/>
      <c r="E29" s="30"/>
      <c r="F29" s="6"/>
      <c r="G29" s="6"/>
      <c r="H29" s="6"/>
      <c r="I29" s="6"/>
      <c r="J29" s="6"/>
      <c r="K29" s="6"/>
      <c r="L29" s="10"/>
    </row>
    <row r="30" spans="2:14" x14ac:dyDescent="0.3">
      <c r="B30" s="25"/>
      <c r="C30" s="25"/>
      <c r="D30" s="25"/>
      <c r="E30" s="29"/>
      <c r="F30" s="6"/>
      <c r="G30" s="6"/>
      <c r="H30" s="6"/>
      <c r="I30" s="6"/>
      <c r="J30" s="6"/>
      <c r="K30" s="6"/>
      <c r="L30" s="10"/>
    </row>
    <row r="31" spans="2:14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10"/>
    </row>
    <row r="32" spans="2:14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10"/>
    </row>
    <row r="33" spans="2:12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10"/>
    </row>
    <row r="34" spans="2:12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10"/>
    </row>
    <row r="35" spans="2:12" x14ac:dyDescent="0.3">
      <c r="B35" s="25"/>
      <c r="C35" s="25"/>
      <c r="D35" s="25"/>
      <c r="E35" s="29"/>
      <c r="F35" s="6"/>
      <c r="G35" s="6"/>
      <c r="H35" s="6"/>
      <c r="I35" s="6"/>
      <c r="J35" s="6"/>
      <c r="K35" s="6"/>
      <c r="L35" s="10"/>
    </row>
    <row r="36" spans="2:12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10"/>
    </row>
    <row r="37" spans="2:12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10"/>
    </row>
    <row r="38" spans="2:12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10"/>
    </row>
    <row r="39" spans="2:12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10"/>
    </row>
    <row r="40" spans="2:12" x14ac:dyDescent="0.3">
      <c r="B40" s="20">
        <f t="shared" ref="B40:B53" si="0">B39+1</f>
        <v>1</v>
      </c>
      <c r="C40" s="20"/>
      <c r="D40" s="21"/>
      <c r="E40" s="6"/>
      <c r="F40" s="6"/>
      <c r="G40" s="6"/>
      <c r="H40" s="6"/>
      <c r="I40" s="6"/>
      <c r="J40" s="6"/>
      <c r="K40" s="6"/>
      <c r="L40" s="10"/>
    </row>
    <row r="41" spans="2:12" x14ac:dyDescent="0.3">
      <c r="B41" s="8">
        <f t="shared" si="0"/>
        <v>2</v>
      </c>
      <c r="C41" s="8"/>
      <c r="D41" s="9"/>
      <c r="E41" s="6"/>
      <c r="F41" s="6"/>
      <c r="G41" s="6"/>
      <c r="H41" s="6"/>
      <c r="I41" s="6"/>
      <c r="J41" s="6"/>
      <c r="K41" s="6"/>
      <c r="L41" s="10"/>
    </row>
    <row r="42" spans="2:12" x14ac:dyDescent="0.3">
      <c r="B42" s="8">
        <f t="shared" si="0"/>
        <v>3</v>
      </c>
      <c r="C42" s="8"/>
      <c r="D42" s="9"/>
      <c r="E42" s="6"/>
      <c r="F42" s="6"/>
      <c r="G42" s="6"/>
      <c r="H42" s="6"/>
      <c r="I42" s="6"/>
      <c r="J42" s="6"/>
      <c r="K42" s="6"/>
      <c r="L42" s="10"/>
    </row>
    <row r="43" spans="2:12" x14ac:dyDescent="0.3">
      <c r="B43" s="8">
        <f t="shared" si="0"/>
        <v>4</v>
      </c>
      <c r="C43" s="8"/>
      <c r="D43" s="9"/>
      <c r="E43" s="6"/>
      <c r="F43" s="6"/>
      <c r="G43" s="6"/>
      <c r="H43" s="6"/>
      <c r="I43" s="6"/>
      <c r="J43" s="6"/>
      <c r="K43" s="6"/>
      <c r="L43" s="10"/>
    </row>
    <row r="44" spans="2:12" x14ac:dyDescent="0.3">
      <c r="B44" s="8">
        <f t="shared" si="0"/>
        <v>5</v>
      </c>
      <c r="C44" s="8"/>
      <c r="D44" s="9"/>
      <c r="E44" s="6"/>
      <c r="F44" s="6"/>
      <c r="G44" s="6"/>
      <c r="H44" s="6"/>
      <c r="I44" s="6"/>
      <c r="J44" s="6"/>
      <c r="K44" s="6"/>
      <c r="L44" s="10"/>
    </row>
    <row r="45" spans="2:12" x14ac:dyDescent="0.3">
      <c r="B45" s="8">
        <f t="shared" si="0"/>
        <v>6</v>
      </c>
      <c r="C45" s="11"/>
      <c r="D45" s="9"/>
      <c r="E45" s="6"/>
      <c r="F45" s="6"/>
      <c r="G45" s="6"/>
      <c r="H45" s="6"/>
      <c r="I45" s="6"/>
      <c r="J45" s="6"/>
      <c r="K45" s="6"/>
      <c r="L45" s="10"/>
    </row>
    <row r="46" spans="2:12" x14ac:dyDescent="0.3">
      <c r="B46" s="8">
        <f t="shared" si="0"/>
        <v>7</v>
      </c>
      <c r="C46" s="11"/>
      <c r="D46" s="9"/>
      <c r="E46" s="6"/>
      <c r="F46" s="6"/>
      <c r="G46" s="6"/>
      <c r="H46" s="6"/>
      <c r="I46" s="6"/>
      <c r="J46" s="6"/>
      <c r="K46" s="6"/>
      <c r="L46" s="10"/>
    </row>
    <row r="47" spans="2:12" x14ac:dyDescent="0.3">
      <c r="B47" s="8">
        <f t="shared" si="0"/>
        <v>8</v>
      </c>
      <c r="C47" s="11"/>
      <c r="D47" s="9"/>
      <c r="E47" s="6"/>
      <c r="F47" s="6"/>
      <c r="G47" s="6"/>
      <c r="H47" s="6"/>
      <c r="I47" s="6"/>
      <c r="J47" s="6"/>
      <c r="K47" s="6"/>
      <c r="L47" s="10"/>
    </row>
    <row r="48" spans="2:12" x14ac:dyDescent="0.3">
      <c r="B48" s="8">
        <f t="shared" si="0"/>
        <v>9</v>
      </c>
      <c r="C48" s="11"/>
      <c r="D48" s="9"/>
      <c r="E48" s="6"/>
      <c r="F48" s="6"/>
      <c r="G48" s="6"/>
      <c r="H48" s="6"/>
      <c r="I48" s="6"/>
      <c r="J48" s="6"/>
      <c r="K48" s="6"/>
      <c r="L48" s="10"/>
    </row>
    <row r="49" spans="2:12" x14ac:dyDescent="0.3">
      <c r="B49" s="8">
        <f t="shared" si="0"/>
        <v>10</v>
      </c>
      <c r="C49" s="11"/>
      <c r="D49" s="9"/>
      <c r="E49" s="6"/>
      <c r="F49" s="6"/>
      <c r="G49" s="6"/>
      <c r="H49" s="6"/>
      <c r="I49" s="6"/>
      <c r="J49" s="6"/>
      <c r="K49" s="6"/>
      <c r="L49" s="10"/>
    </row>
    <row r="50" spans="2:12" x14ac:dyDescent="0.3">
      <c r="B50" s="8">
        <f t="shared" si="0"/>
        <v>11</v>
      </c>
      <c r="C50" s="11"/>
      <c r="D50" s="9"/>
      <c r="E50" s="6"/>
      <c r="F50" s="6"/>
      <c r="G50" s="6"/>
      <c r="H50" s="6"/>
      <c r="I50" s="6"/>
      <c r="J50" s="6"/>
      <c r="K50" s="6"/>
      <c r="L50" s="10"/>
    </row>
    <row r="51" spans="2:12" x14ac:dyDescent="0.3">
      <c r="B51" s="8">
        <f t="shared" si="0"/>
        <v>12</v>
      </c>
      <c r="C51" s="11"/>
      <c r="D51" s="9"/>
      <c r="E51" s="6"/>
      <c r="F51" s="6"/>
      <c r="G51" s="6"/>
      <c r="H51" s="6"/>
      <c r="I51" s="6"/>
      <c r="J51" s="6"/>
      <c r="K51" s="6"/>
      <c r="L51" s="10"/>
    </row>
    <row r="52" spans="2:12" x14ac:dyDescent="0.3">
      <c r="B52" s="8">
        <f t="shared" si="0"/>
        <v>13</v>
      </c>
      <c r="C52" s="11"/>
      <c r="D52" s="9"/>
      <c r="E52" s="6"/>
      <c r="F52" s="6"/>
      <c r="G52" s="6"/>
      <c r="H52" s="6"/>
      <c r="I52" s="6"/>
      <c r="J52" s="6"/>
      <c r="K52" s="6"/>
      <c r="L52" s="10"/>
    </row>
    <row r="53" spans="2:12" x14ac:dyDescent="0.3">
      <c r="B53" s="8">
        <f t="shared" si="0"/>
        <v>14</v>
      </c>
      <c r="C53" s="4"/>
      <c r="D53" s="5"/>
      <c r="E53" s="4"/>
      <c r="F53" s="4"/>
      <c r="G53" s="4"/>
      <c r="H53" s="4"/>
      <c r="I53" s="4"/>
      <c r="J53" s="4"/>
      <c r="K53" s="4"/>
      <c r="L53" s="10"/>
    </row>
    <row r="54" spans="2:12" x14ac:dyDescent="0.3">
      <c r="C54" s="52"/>
      <c r="D54" s="49"/>
      <c r="E54" s="12">
        <f t="shared" ref="E54:I54" si="1">COUNTIF(E9:E53,"&gt;=70")</f>
        <v>14</v>
      </c>
      <c r="F54" s="12">
        <f t="shared" si="1"/>
        <v>15</v>
      </c>
      <c r="G54" s="12">
        <f t="shared" si="1"/>
        <v>15</v>
      </c>
      <c r="H54" s="12">
        <f t="shared" si="1"/>
        <v>15</v>
      </c>
      <c r="I54" s="12">
        <f t="shared" si="1"/>
        <v>0</v>
      </c>
      <c r="J54" s="12"/>
      <c r="K54" s="12"/>
      <c r="L54" s="13"/>
    </row>
    <row r="55" spans="2:12" x14ac:dyDescent="0.3">
      <c r="C55" s="52"/>
      <c r="D55" s="49"/>
      <c r="E55" s="14">
        <f t="shared" ref="E55:I55" si="2">COUNTIF(E9:E53,"&lt;70")</f>
        <v>1</v>
      </c>
      <c r="F55" s="14">
        <f t="shared" si="2"/>
        <v>0</v>
      </c>
      <c r="G55" s="14">
        <f t="shared" si="2"/>
        <v>0</v>
      </c>
      <c r="H55" s="14">
        <f t="shared" si="2"/>
        <v>0</v>
      </c>
      <c r="I55" s="14">
        <f t="shared" si="2"/>
        <v>0</v>
      </c>
      <c r="J55" s="14"/>
      <c r="K55" s="14"/>
      <c r="L55" s="14"/>
    </row>
    <row r="56" spans="2:12" x14ac:dyDescent="0.3">
      <c r="C56" s="52"/>
      <c r="D56" s="49"/>
      <c r="E56" s="14">
        <f t="shared" ref="E56:I56" si="3">COUNT(E9:E53)</f>
        <v>15</v>
      </c>
      <c r="F56" s="14">
        <f t="shared" si="3"/>
        <v>15</v>
      </c>
      <c r="G56" s="14">
        <f t="shared" si="3"/>
        <v>15</v>
      </c>
      <c r="H56" s="14">
        <f t="shared" si="3"/>
        <v>15</v>
      </c>
      <c r="I56" s="14">
        <f t="shared" si="3"/>
        <v>0</v>
      </c>
      <c r="J56" s="14"/>
      <c r="K56" s="14"/>
      <c r="L56" s="14"/>
    </row>
    <row r="57" spans="2:12" x14ac:dyDescent="0.3">
      <c r="C57" s="52"/>
      <c r="D57" s="49"/>
      <c r="E57" s="15">
        <f t="shared" ref="E57:I57" si="4">E54/E56</f>
        <v>0.93333333333333335</v>
      </c>
      <c r="F57" s="16">
        <f t="shared" si="4"/>
        <v>1</v>
      </c>
      <c r="G57" s="16">
        <f t="shared" si="4"/>
        <v>1</v>
      </c>
      <c r="H57" s="16">
        <f t="shared" si="4"/>
        <v>1</v>
      </c>
      <c r="I57" s="16" t="e">
        <f t="shared" si="4"/>
        <v>#DIV/0!</v>
      </c>
      <c r="J57" s="16"/>
      <c r="K57" s="16"/>
      <c r="L57" s="16"/>
    </row>
    <row r="58" spans="2:12" x14ac:dyDescent="0.3">
      <c r="C58" s="52"/>
      <c r="D58" s="49"/>
      <c r="E58" s="15">
        <f t="shared" ref="E58:L58" si="5">E55/E56</f>
        <v>6.6666666666666666E-2</v>
      </c>
      <c r="F58" s="15">
        <f t="shared" si="5"/>
        <v>0</v>
      </c>
      <c r="G58" s="16">
        <f t="shared" si="5"/>
        <v>0</v>
      </c>
      <c r="H58" s="16">
        <f t="shared" si="5"/>
        <v>0</v>
      </c>
      <c r="I58" s="16" t="e">
        <f t="shared" si="5"/>
        <v>#DIV/0!</v>
      </c>
      <c r="J58" s="16" t="e">
        <f t="shared" si="5"/>
        <v>#DIV/0!</v>
      </c>
      <c r="K58" s="16" t="e">
        <f t="shared" si="5"/>
        <v>#DIV/0!</v>
      </c>
      <c r="L58" s="16" t="e">
        <f t="shared" si="5"/>
        <v>#DIV/0!</v>
      </c>
    </row>
    <row r="59" spans="2:12" x14ac:dyDescent="0.3">
      <c r="C59" s="52"/>
      <c r="D59" s="49"/>
    </row>
    <row r="60" spans="2:12" x14ac:dyDescent="0.3">
      <c r="C60" s="2"/>
      <c r="D60" s="2"/>
    </row>
    <row r="61" spans="2:12" x14ac:dyDescent="0.3">
      <c r="E61" s="46"/>
      <c r="F61" s="47"/>
      <c r="G61" s="47"/>
      <c r="H61" s="47"/>
      <c r="I61" s="47"/>
      <c r="J61" s="47"/>
      <c r="K61" s="47"/>
    </row>
    <row r="62" spans="2:12" x14ac:dyDescent="0.3">
      <c r="E62" s="44" t="s">
        <v>17</v>
      </c>
      <c r="F62" s="45"/>
      <c r="G62" s="45"/>
      <c r="H62" s="45"/>
      <c r="I62" s="45"/>
      <c r="J62" s="45"/>
      <c r="K62" s="45"/>
    </row>
  </sheetData>
  <mergeCells count="13">
    <mergeCell ref="C54:D54"/>
    <mergeCell ref="B2:K2"/>
    <mergeCell ref="C3:K3"/>
    <mergeCell ref="E4:F4"/>
    <mergeCell ref="I4:J4"/>
    <mergeCell ref="F6:K6"/>
    <mergeCell ref="E62:K62"/>
    <mergeCell ref="C55:D55"/>
    <mergeCell ref="C56:D56"/>
    <mergeCell ref="C57:D57"/>
    <mergeCell ref="C58:D58"/>
    <mergeCell ref="C59:D59"/>
    <mergeCell ref="E61:K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R100"/>
  <sheetViews>
    <sheetView zoomScale="89" zoomScaleNormal="89" workbookViewId="0">
      <selection activeCell="O21" sqref="O21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7.88671875" bestFit="1" customWidth="1"/>
    <col min="5" max="5" width="4.5546875" bestFit="1" customWidth="1"/>
    <col min="6" max="6" width="5.5546875" bestFit="1" customWidth="1"/>
    <col min="7" max="9" width="7.5546875" bestFit="1" customWidth="1"/>
    <col min="10" max="11" width="5.6640625" customWidth="1"/>
    <col min="12" max="12" width="8.6640625" customWidth="1"/>
    <col min="13" max="13" width="5.6640625" customWidth="1"/>
  </cols>
  <sheetData>
    <row r="2" spans="2:18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8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8" ht="14.4" x14ac:dyDescent="0.3">
      <c r="C4" t="s">
        <v>2</v>
      </c>
      <c r="D4" s="31" t="s">
        <v>145</v>
      </c>
      <c r="E4" s="55" t="s">
        <v>146</v>
      </c>
      <c r="F4" s="47"/>
      <c r="H4" t="s">
        <v>3</v>
      </c>
      <c r="I4" s="54">
        <v>45812</v>
      </c>
      <c r="J4" s="47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F6" s="56" t="s">
        <v>18</v>
      </c>
      <c r="G6" s="47"/>
      <c r="H6" s="47"/>
      <c r="I6" s="47"/>
      <c r="J6" s="47"/>
      <c r="K6" s="47"/>
    </row>
    <row r="7" spans="2:18" ht="11.25" customHeight="1" x14ac:dyDescent="0.3"/>
    <row r="8" spans="2:18" ht="14.4" x14ac:dyDescent="0.3">
      <c r="B8" s="18" t="s">
        <v>6</v>
      </c>
      <c r="C8" s="18" t="s">
        <v>7</v>
      </c>
      <c r="D8" s="19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</row>
    <row r="9" spans="2:18" ht="14.4" x14ac:dyDescent="0.3">
      <c r="B9" s="25">
        <v>1</v>
      </c>
      <c r="C9" s="25" t="s">
        <v>77</v>
      </c>
      <c r="D9" s="25" t="s">
        <v>147</v>
      </c>
      <c r="E9" s="17">
        <v>88</v>
      </c>
      <c r="F9" s="6">
        <v>100</v>
      </c>
      <c r="G9" s="6">
        <v>90</v>
      </c>
      <c r="H9" s="6"/>
      <c r="I9" s="6"/>
      <c r="J9" s="6"/>
      <c r="K9" s="6"/>
      <c r="L9" s="36"/>
      <c r="O9" s="28"/>
    </row>
    <row r="10" spans="2:18" ht="14.4" x14ac:dyDescent="0.3">
      <c r="B10" s="25">
        <v>2</v>
      </c>
      <c r="C10" s="25" t="s">
        <v>78</v>
      </c>
      <c r="D10" s="25" t="s">
        <v>148</v>
      </c>
      <c r="E10" s="17">
        <v>70</v>
      </c>
      <c r="F10" s="6">
        <v>92</v>
      </c>
      <c r="G10" s="6">
        <v>70</v>
      </c>
      <c r="H10" s="6"/>
      <c r="I10" s="6"/>
      <c r="J10" s="6"/>
      <c r="K10" s="6"/>
      <c r="L10" s="36"/>
      <c r="P10" s="28"/>
    </row>
    <row r="11" spans="2:18" ht="14.4" x14ac:dyDescent="0.3">
      <c r="B11" s="25">
        <v>3</v>
      </c>
      <c r="C11" s="25" t="s">
        <v>79</v>
      </c>
      <c r="D11" s="25" t="s">
        <v>80</v>
      </c>
      <c r="E11" s="17">
        <v>80</v>
      </c>
      <c r="F11" s="6">
        <v>90</v>
      </c>
      <c r="G11" s="6">
        <v>70</v>
      </c>
      <c r="H11" s="6"/>
      <c r="I11" s="6"/>
      <c r="J11" s="6"/>
      <c r="K11" s="6"/>
      <c r="L11" s="36"/>
    </row>
    <row r="12" spans="2:18" ht="14.4" x14ac:dyDescent="0.3">
      <c r="B12" s="25">
        <v>4</v>
      </c>
      <c r="C12" s="25" t="s">
        <v>81</v>
      </c>
      <c r="D12" s="25" t="s">
        <v>82</v>
      </c>
      <c r="E12" s="17">
        <v>0</v>
      </c>
      <c r="F12" s="6">
        <v>82</v>
      </c>
      <c r="G12" s="6">
        <v>75</v>
      </c>
      <c r="H12" s="6"/>
      <c r="I12" s="6"/>
      <c r="J12" s="6"/>
      <c r="K12" s="6"/>
      <c r="L12" s="36"/>
    </row>
    <row r="13" spans="2:18" ht="14.4" x14ac:dyDescent="0.3">
      <c r="B13" s="25">
        <v>5</v>
      </c>
      <c r="C13" s="25" t="s">
        <v>83</v>
      </c>
      <c r="D13" s="25" t="s">
        <v>84</v>
      </c>
      <c r="E13" s="17">
        <v>70</v>
      </c>
      <c r="F13" s="6">
        <v>80</v>
      </c>
      <c r="G13" s="6">
        <v>80</v>
      </c>
      <c r="H13" s="6"/>
      <c r="I13" s="6"/>
      <c r="J13" s="6"/>
      <c r="K13" s="6"/>
      <c r="L13" s="36"/>
    </row>
    <row r="14" spans="2:18" ht="14.4" x14ac:dyDescent="0.3">
      <c r="B14" s="25">
        <v>6</v>
      </c>
      <c r="C14" s="25" t="s">
        <v>85</v>
      </c>
      <c r="D14" s="25" t="s">
        <v>86</v>
      </c>
      <c r="E14" s="17">
        <v>78</v>
      </c>
      <c r="F14" s="6">
        <v>85</v>
      </c>
      <c r="G14" s="6">
        <v>70</v>
      </c>
      <c r="H14" s="6"/>
      <c r="I14" s="6"/>
      <c r="J14" s="6"/>
      <c r="K14" s="6"/>
      <c r="L14" s="36"/>
      <c r="Q14" s="28">
        <v>32</v>
      </c>
      <c r="R14">
        <v>100</v>
      </c>
    </row>
    <row r="15" spans="2:18" ht="14.4" x14ac:dyDescent="0.3">
      <c r="B15" s="25">
        <v>7</v>
      </c>
      <c r="C15" s="25" t="s">
        <v>87</v>
      </c>
      <c r="D15" s="25" t="s">
        <v>88</v>
      </c>
      <c r="E15" s="17">
        <v>70</v>
      </c>
      <c r="F15" s="6">
        <v>88</v>
      </c>
      <c r="G15" s="6">
        <v>86</v>
      </c>
      <c r="H15" s="6"/>
      <c r="I15" s="6"/>
      <c r="J15" s="6"/>
      <c r="K15" s="6"/>
      <c r="L15" s="36"/>
      <c r="Q15">
        <v>22</v>
      </c>
      <c r="R15" s="28">
        <f>(Q15*R14)/Q14</f>
        <v>68.75</v>
      </c>
    </row>
    <row r="16" spans="2:18" ht="14.4" x14ac:dyDescent="0.3">
      <c r="B16" s="25">
        <v>8</v>
      </c>
      <c r="C16" s="25" t="s">
        <v>89</v>
      </c>
      <c r="D16" s="25" t="s">
        <v>90</v>
      </c>
      <c r="E16" s="17">
        <v>78</v>
      </c>
      <c r="F16" s="6">
        <v>85</v>
      </c>
      <c r="G16" s="6">
        <v>0</v>
      </c>
      <c r="H16" s="6"/>
      <c r="I16" s="6"/>
      <c r="J16" s="6"/>
      <c r="K16" s="6"/>
      <c r="L16" s="36"/>
      <c r="P16" s="28"/>
    </row>
    <row r="17" spans="2:17" ht="14.4" x14ac:dyDescent="0.3">
      <c r="B17" s="25">
        <v>9</v>
      </c>
      <c r="C17" s="25" t="s">
        <v>91</v>
      </c>
      <c r="D17" s="25" t="s">
        <v>92</v>
      </c>
      <c r="E17" s="17">
        <v>78</v>
      </c>
      <c r="F17" s="27">
        <v>92</v>
      </c>
      <c r="G17" s="27">
        <v>70</v>
      </c>
      <c r="H17" s="6"/>
      <c r="I17" s="6"/>
      <c r="J17" s="6"/>
      <c r="K17" s="6"/>
      <c r="L17" s="36"/>
      <c r="Q17" s="28"/>
    </row>
    <row r="18" spans="2:17" ht="14.4" x14ac:dyDescent="0.3">
      <c r="B18" s="25">
        <v>10</v>
      </c>
      <c r="C18" s="25" t="s">
        <v>93</v>
      </c>
      <c r="D18" s="25" t="s">
        <v>94</v>
      </c>
      <c r="E18" s="17">
        <v>70</v>
      </c>
      <c r="F18" s="41">
        <v>70</v>
      </c>
      <c r="G18" s="6">
        <v>0</v>
      </c>
      <c r="H18" s="6"/>
      <c r="I18" s="6"/>
      <c r="J18" s="6"/>
      <c r="K18" s="6"/>
      <c r="L18" s="36"/>
    </row>
    <row r="19" spans="2:17" ht="14.4" x14ac:dyDescent="0.3">
      <c r="B19" s="25">
        <v>11</v>
      </c>
      <c r="C19" s="25" t="s">
        <v>95</v>
      </c>
      <c r="D19" s="25" t="s">
        <v>96</v>
      </c>
      <c r="E19" s="17">
        <v>78</v>
      </c>
      <c r="F19" s="41">
        <v>70</v>
      </c>
      <c r="G19" s="6">
        <v>0</v>
      </c>
      <c r="H19" s="6"/>
      <c r="I19" s="6"/>
      <c r="J19" s="6"/>
      <c r="K19" s="6"/>
      <c r="L19" s="36"/>
    </row>
    <row r="20" spans="2:17" ht="14.4" x14ac:dyDescent="0.3">
      <c r="B20" s="25">
        <v>12</v>
      </c>
      <c r="C20" s="25" t="s">
        <v>97</v>
      </c>
      <c r="D20" s="25" t="s">
        <v>98</v>
      </c>
      <c r="E20" s="17">
        <v>70</v>
      </c>
      <c r="F20" s="41">
        <v>82</v>
      </c>
      <c r="G20" s="6">
        <v>70</v>
      </c>
      <c r="H20" s="6"/>
      <c r="I20" s="6"/>
      <c r="J20" s="6"/>
      <c r="K20" s="6"/>
      <c r="L20" s="36"/>
    </row>
    <row r="21" spans="2:17" ht="15.75" customHeight="1" x14ac:dyDescent="0.3">
      <c r="B21" s="25">
        <v>13</v>
      </c>
      <c r="C21" s="25" t="s">
        <v>99</v>
      </c>
      <c r="D21" s="25" t="s">
        <v>149</v>
      </c>
      <c r="E21" s="17">
        <v>80</v>
      </c>
      <c r="F21" s="41">
        <v>100</v>
      </c>
      <c r="G21" s="6">
        <v>96</v>
      </c>
      <c r="H21" s="6"/>
      <c r="I21" s="6"/>
      <c r="J21" s="6"/>
      <c r="K21" s="6"/>
      <c r="L21" s="36"/>
    </row>
    <row r="22" spans="2:17" ht="15.75" customHeight="1" x14ac:dyDescent="0.3">
      <c r="B22" s="25">
        <v>14</v>
      </c>
      <c r="C22" s="25" t="s">
        <v>100</v>
      </c>
      <c r="D22" s="25" t="s">
        <v>101</v>
      </c>
      <c r="E22" s="17">
        <v>78</v>
      </c>
      <c r="F22" s="41">
        <v>85</v>
      </c>
      <c r="G22" s="6">
        <v>70</v>
      </c>
      <c r="H22" s="6"/>
      <c r="I22" s="6"/>
      <c r="J22" s="6"/>
      <c r="K22" s="6"/>
      <c r="L22" s="36"/>
    </row>
    <row r="23" spans="2:17" ht="15.75" customHeight="1" x14ac:dyDescent="0.3">
      <c r="B23" s="25">
        <v>15</v>
      </c>
      <c r="C23" s="25" t="s">
        <v>102</v>
      </c>
      <c r="D23" s="25" t="s">
        <v>103</v>
      </c>
      <c r="E23" s="17">
        <v>78</v>
      </c>
      <c r="F23" s="41">
        <v>84</v>
      </c>
      <c r="G23" s="6">
        <v>95</v>
      </c>
      <c r="H23" s="6"/>
      <c r="I23" s="6"/>
      <c r="J23" s="6"/>
      <c r="K23" s="6"/>
      <c r="L23" s="36"/>
    </row>
    <row r="24" spans="2:17" ht="15.75" customHeight="1" x14ac:dyDescent="0.3">
      <c r="B24" s="25">
        <v>16</v>
      </c>
      <c r="C24" s="25" t="s">
        <v>104</v>
      </c>
      <c r="D24" s="25" t="s">
        <v>105</v>
      </c>
      <c r="E24" s="17">
        <v>76</v>
      </c>
      <c r="F24" s="41">
        <v>80</v>
      </c>
      <c r="G24" s="6">
        <v>75</v>
      </c>
      <c r="H24" s="6"/>
      <c r="I24" s="6"/>
      <c r="J24" s="6"/>
      <c r="K24" s="6"/>
      <c r="L24" s="36"/>
      <c r="O24">
        <f>COUNTIF(H15:H29, "&gt;=93")</f>
        <v>0</v>
      </c>
    </row>
    <row r="25" spans="2:17" ht="15.75" customHeight="1" x14ac:dyDescent="0.3">
      <c r="B25" s="25">
        <v>17</v>
      </c>
      <c r="C25" s="25" t="s">
        <v>106</v>
      </c>
      <c r="D25" s="25" t="s">
        <v>107</v>
      </c>
      <c r="E25" s="17">
        <v>70</v>
      </c>
      <c r="F25" s="41">
        <v>82</v>
      </c>
      <c r="G25" s="6">
        <v>70</v>
      </c>
      <c r="H25" s="6"/>
      <c r="I25" s="6"/>
      <c r="J25" s="6"/>
      <c r="K25" s="6"/>
      <c r="L25" s="36"/>
    </row>
    <row r="26" spans="2:17" ht="15.75" customHeight="1" x14ac:dyDescent="0.3">
      <c r="B26" s="25">
        <v>18</v>
      </c>
      <c r="C26" s="25" t="s">
        <v>108</v>
      </c>
      <c r="D26" s="25" t="s">
        <v>109</v>
      </c>
      <c r="E26" s="17">
        <v>70</v>
      </c>
      <c r="F26" s="41">
        <v>80</v>
      </c>
      <c r="G26" s="6">
        <v>76</v>
      </c>
      <c r="H26" s="6"/>
      <c r="I26" s="6"/>
      <c r="J26" s="6"/>
      <c r="K26" s="6"/>
      <c r="L26" s="36"/>
    </row>
    <row r="27" spans="2:17" ht="15.75" customHeight="1" x14ac:dyDescent="0.3">
      <c r="B27" s="25">
        <v>19</v>
      </c>
      <c r="C27" s="25" t="s">
        <v>110</v>
      </c>
      <c r="D27" s="25" t="s">
        <v>111</v>
      </c>
      <c r="E27" s="17">
        <v>0</v>
      </c>
      <c r="F27" s="41">
        <v>0</v>
      </c>
      <c r="G27" s="6">
        <v>0</v>
      </c>
      <c r="H27" s="6"/>
      <c r="I27" s="6"/>
      <c r="J27" s="6"/>
      <c r="K27" s="6"/>
      <c r="L27" s="36"/>
    </row>
    <row r="28" spans="2:17" ht="15.75" customHeight="1" x14ac:dyDescent="0.3">
      <c r="B28" s="25">
        <v>20</v>
      </c>
      <c r="C28" s="25" t="s">
        <v>112</v>
      </c>
      <c r="D28" s="25" t="s">
        <v>113</v>
      </c>
      <c r="E28" s="17">
        <v>70</v>
      </c>
      <c r="F28" s="41">
        <v>75</v>
      </c>
      <c r="G28" s="6">
        <v>0</v>
      </c>
      <c r="H28" s="6"/>
      <c r="I28" s="6"/>
      <c r="J28" s="6"/>
      <c r="K28" s="6"/>
      <c r="L28" s="36"/>
    </row>
    <row r="29" spans="2:17" ht="15.75" customHeight="1" x14ac:dyDescent="0.3">
      <c r="B29" s="25">
        <v>21</v>
      </c>
      <c r="C29" s="25" t="s">
        <v>114</v>
      </c>
      <c r="D29" s="25" t="s">
        <v>115</v>
      </c>
      <c r="E29" s="17">
        <v>0</v>
      </c>
      <c r="F29" s="41">
        <v>75</v>
      </c>
      <c r="G29" s="6">
        <v>0</v>
      </c>
      <c r="H29" s="6"/>
      <c r="I29" s="6"/>
      <c r="J29" s="6"/>
      <c r="K29" s="6"/>
      <c r="L29" s="36"/>
    </row>
    <row r="30" spans="2:17" ht="15.75" customHeight="1" x14ac:dyDescent="0.3">
      <c r="B30" s="25">
        <v>22</v>
      </c>
      <c r="C30" s="25" t="s">
        <v>116</v>
      </c>
      <c r="D30" s="25" t="s">
        <v>117</v>
      </c>
      <c r="E30" s="17">
        <v>82</v>
      </c>
      <c r="F30" s="41">
        <v>96</v>
      </c>
      <c r="G30" s="6">
        <v>85</v>
      </c>
      <c r="H30" s="6"/>
      <c r="I30" s="6"/>
      <c r="J30" s="6"/>
      <c r="K30" s="6"/>
      <c r="L30" s="36"/>
    </row>
    <row r="31" spans="2:17" ht="15.75" customHeight="1" x14ac:dyDescent="0.3">
      <c r="B31" s="25">
        <v>23</v>
      </c>
      <c r="C31" s="25" t="s">
        <v>118</v>
      </c>
      <c r="D31" s="25" t="s">
        <v>119</v>
      </c>
      <c r="E31" s="17">
        <v>72</v>
      </c>
      <c r="F31" s="41">
        <v>92</v>
      </c>
      <c r="G31" s="6">
        <v>0</v>
      </c>
      <c r="H31" s="6"/>
      <c r="I31" s="6"/>
      <c r="J31" s="6"/>
      <c r="K31" s="6"/>
      <c r="L31" s="36"/>
      <c r="N31" s="22"/>
    </row>
    <row r="32" spans="2:17" ht="15.75" customHeight="1" x14ac:dyDescent="0.3">
      <c r="B32" s="25">
        <v>24</v>
      </c>
      <c r="C32" s="25" t="s">
        <v>120</v>
      </c>
      <c r="D32" s="25" t="s">
        <v>121</v>
      </c>
      <c r="E32" s="17">
        <v>90</v>
      </c>
      <c r="F32" s="41">
        <v>85</v>
      </c>
      <c r="G32" s="6">
        <v>91</v>
      </c>
      <c r="H32" s="6"/>
      <c r="I32" s="6"/>
      <c r="J32" s="6"/>
      <c r="K32" s="6"/>
      <c r="L32" s="36"/>
    </row>
    <row r="33" spans="2:14" ht="15.75" customHeight="1" x14ac:dyDescent="0.3">
      <c r="B33" s="25">
        <v>25</v>
      </c>
      <c r="C33" s="25" t="s">
        <v>122</v>
      </c>
      <c r="D33" s="25" t="s">
        <v>123</v>
      </c>
      <c r="E33" s="17">
        <v>0</v>
      </c>
      <c r="F33" s="41">
        <v>86</v>
      </c>
      <c r="G33" s="6">
        <v>70</v>
      </c>
      <c r="H33" s="6"/>
      <c r="I33" s="6"/>
      <c r="J33" s="6"/>
      <c r="K33" s="6"/>
      <c r="L33" s="36"/>
    </row>
    <row r="34" spans="2:14" ht="15.75" customHeight="1" x14ac:dyDescent="0.3">
      <c r="B34" s="25">
        <v>26</v>
      </c>
      <c r="C34" s="25" t="s">
        <v>124</v>
      </c>
      <c r="D34" s="25" t="s">
        <v>125</v>
      </c>
      <c r="E34" s="17">
        <v>82</v>
      </c>
      <c r="F34" s="41">
        <v>82</v>
      </c>
      <c r="G34" s="6">
        <v>72</v>
      </c>
      <c r="H34" s="6"/>
      <c r="I34" s="6"/>
      <c r="J34" s="6"/>
      <c r="K34" s="6"/>
      <c r="L34" s="36"/>
    </row>
    <row r="35" spans="2:14" ht="15.75" customHeight="1" x14ac:dyDescent="0.3">
      <c r="B35" s="25">
        <v>27</v>
      </c>
      <c r="C35" s="25" t="s">
        <v>126</v>
      </c>
      <c r="D35" s="25" t="s">
        <v>127</v>
      </c>
      <c r="E35" s="17">
        <v>0</v>
      </c>
      <c r="F35" s="41">
        <v>88</v>
      </c>
      <c r="G35" s="6">
        <v>0</v>
      </c>
      <c r="H35" s="6"/>
      <c r="I35" s="6"/>
      <c r="J35" s="6"/>
      <c r="K35" s="6"/>
      <c r="L35" s="36"/>
    </row>
    <row r="36" spans="2:14" ht="15.75" customHeight="1" x14ac:dyDescent="0.3">
      <c r="B36" s="25">
        <v>28</v>
      </c>
      <c r="C36" s="25" t="s">
        <v>128</v>
      </c>
      <c r="D36" s="25" t="s">
        <v>129</v>
      </c>
      <c r="E36" s="17">
        <v>0</v>
      </c>
      <c r="F36" s="41">
        <v>70</v>
      </c>
      <c r="G36" s="6">
        <v>0</v>
      </c>
      <c r="H36" s="6"/>
      <c r="I36" s="6"/>
      <c r="J36" s="6"/>
      <c r="K36" s="6"/>
      <c r="L36" s="36"/>
    </row>
    <row r="37" spans="2:14" ht="15.75" customHeight="1" x14ac:dyDescent="0.3">
      <c r="B37" s="25">
        <v>29</v>
      </c>
      <c r="C37" s="25" t="s">
        <v>130</v>
      </c>
      <c r="D37" s="25" t="s">
        <v>131</v>
      </c>
      <c r="E37" s="17">
        <v>84</v>
      </c>
      <c r="F37" s="41">
        <v>88</v>
      </c>
      <c r="G37" s="6">
        <v>70</v>
      </c>
      <c r="H37" s="6"/>
      <c r="I37" s="6"/>
      <c r="J37" s="6"/>
      <c r="K37" s="6"/>
      <c r="L37" s="36"/>
    </row>
    <row r="38" spans="2:14" ht="15.75" customHeight="1" x14ac:dyDescent="0.3">
      <c r="B38" s="25">
        <v>30</v>
      </c>
      <c r="C38" s="25" t="s">
        <v>70</v>
      </c>
      <c r="D38" s="25" t="s">
        <v>71</v>
      </c>
      <c r="E38" s="17">
        <v>0</v>
      </c>
      <c r="F38" s="41">
        <v>70</v>
      </c>
      <c r="G38" s="6">
        <v>0</v>
      </c>
      <c r="H38" s="6"/>
      <c r="I38" s="6"/>
      <c r="J38" s="6"/>
      <c r="K38" s="6"/>
      <c r="L38" s="36"/>
    </row>
    <row r="39" spans="2:14" ht="15.75" customHeight="1" x14ac:dyDescent="0.3">
      <c r="B39" s="25">
        <v>31</v>
      </c>
      <c r="C39" s="25" t="s">
        <v>132</v>
      </c>
      <c r="D39" s="25" t="s">
        <v>133</v>
      </c>
      <c r="E39" s="17">
        <v>70</v>
      </c>
      <c r="F39" s="42">
        <v>86</v>
      </c>
      <c r="G39" s="27">
        <v>75</v>
      </c>
      <c r="H39" s="27"/>
      <c r="I39" s="6"/>
      <c r="J39" s="6"/>
      <c r="K39" s="6"/>
      <c r="L39" s="36"/>
      <c r="N39" s="37"/>
    </row>
    <row r="40" spans="2:14" ht="15.75" customHeight="1" x14ac:dyDescent="0.3">
      <c r="B40" s="25">
        <v>32</v>
      </c>
      <c r="C40" s="25" t="s">
        <v>134</v>
      </c>
      <c r="D40" s="25" t="s">
        <v>135</v>
      </c>
      <c r="E40" s="17">
        <v>78</v>
      </c>
      <c r="F40" s="41">
        <v>100</v>
      </c>
      <c r="G40" s="6">
        <v>70</v>
      </c>
      <c r="H40" s="6"/>
      <c r="I40" s="6"/>
      <c r="J40" s="6"/>
      <c r="K40" s="6"/>
      <c r="L40" s="10">
        <f t="shared" ref="L40:L53" si="0">SUM(E40:K40)/7</f>
        <v>35.428571428571431</v>
      </c>
    </row>
    <row r="41" spans="2:14" ht="15.75" customHeight="1" x14ac:dyDescent="0.3">
      <c r="B41" s="20">
        <f t="shared" ref="B41:B53" si="1">B40+1</f>
        <v>33</v>
      </c>
      <c r="C41" s="20"/>
      <c r="D41" s="21"/>
      <c r="E41" s="6"/>
      <c r="F41" s="27"/>
      <c r="G41" s="6">
        <f>AVERAGE(G9:G40)</f>
        <v>53</v>
      </c>
      <c r="H41" s="6"/>
      <c r="I41" s="6"/>
      <c r="J41" s="6"/>
      <c r="K41" s="6"/>
      <c r="L41" s="10">
        <f t="shared" si="0"/>
        <v>7.5714285714285712</v>
      </c>
    </row>
    <row r="42" spans="2:14" ht="15.75" customHeight="1" x14ac:dyDescent="0.3">
      <c r="B42" s="8">
        <f t="shared" si="1"/>
        <v>34</v>
      </c>
      <c r="C42" s="8"/>
      <c r="D42" s="9"/>
      <c r="E42" s="6"/>
      <c r="F42" s="6"/>
      <c r="G42" s="6"/>
      <c r="H42" s="6"/>
      <c r="I42" s="6"/>
      <c r="J42" s="6"/>
      <c r="K42" s="6"/>
      <c r="L42" s="10">
        <f t="shared" si="0"/>
        <v>0</v>
      </c>
    </row>
    <row r="43" spans="2:14" ht="15.75" customHeight="1" x14ac:dyDescent="0.3">
      <c r="B43" s="8">
        <f t="shared" si="1"/>
        <v>35</v>
      </c>
      <c r="C43" s="8"/>
      <c r="D43" s="9"/>
      <c r="E43" s="6"/>
      <c r="F43" s="6"/>
      <c r="G43" s="6"/>
      <c r="H43" s="6"/>
      <c r="I43" s="6"/>
      <c r="J43" s="6"/>
      <c r="K43" s="6"/>
      <c r="L43" s="10">
        <f t="shared" si="0"/>
        <v>0</v>
      </c>
    </row>
    <row r="44" spans="2:14" ht="15.75" customHeight="1" x14ac:dyDescent="0.3">
      <c r="B44" s="8">
        <f t="shared" si="1"/>
        <v>36</v>
      </c>
      <c r="C44" s="8"/>
      <c r="D44" s="9"/>
      <c r="E44" s="6"/>
      <c r="F44" s="6"/>
      <c r="G44" s="6"/>
      <c r="H44" s="6"/>
      <c r="I44" s="6"/>
      <c r="J44" s="6"/>
      <c r="K44" s="6"/>
      <c r="L44" s="10">
        <f t="shared" si="0"/>
        <v>0</v>
      </c>
    </row>
    <row r="45" spans="2:14" ht="15.75" customHeight="1" x14ac:dyDescent="0.3">
      <c r="B45" s="8">
        <f t="shared" si="1"/>
        <v>37</v>
      </c>
      <c r="C45" s="11"/>
      <c r="D45" s="9"/>
      <c r="E45" s="6"/>
      <c r="F45" s="6"/>
      <c r="G45" s="6"/>
      <c r="H45" s="6"/>
      <c r="I45" s="6"/>
      <c r="J45" s="6"/>
      <c r="K45" s="6"/>
      <c r="L45" s="10">
        <f t="shared" si="0"/>
        <v>0</v>
      </c>
    </row>
    <row r="46" spans="2:14" ht="15.75" customHeight="1" x14ac:dyDescent="0.3">
      <c r="B46" s="8">
        <f t="shared" si="1"/>
        <v>38</v>
      </c>
      <c r="C46" s="11"/>
      <c r="D46" s="9"/>
      <c r="E46" s="6"/>
      <c r="F46" s="6"/>
      <c r="G46" s="6"/>
      <c r="H46" s="6"/>
      <c r="I46" s="6"/>
      <c r="J46" s="6"/>
      <c r="K46" s="6"/>
      <c r="L46" s="10">
        <f t="shared" si="0"/>
        <v>0</v>
      </c>
    </row>
    <row r="47" spans="2:14" ht="15.75" customHeight="1" x14ac:dyDescent="0.3">
      <c r="B47" s="8">
        <f t="shared" si="1"/>
        <v>39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si="0"/>
        <v>0</v>
      </c>
    </row>
    <row r="48" spans="2:14" ht="15.75" customHeight="1" x14ac:dyDescent="0.3">
      <c r="B48" s="8">
        <f t="shared" si="1"/>
        <v>40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0"/>
        <v>0</v>
      </c>
    </row>
    <row r="49" spans="2:12" ht="15.75" customHeight="1" x14ac:dyDescent="0.3">
      <c r="B49" s="8">
        <f t="shared" si="1"/>
        <v>41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0"/>
        <v>0</v>
      </c>
    </row>
    <row r="50" spans="2:12" ht="15.75" customHeight="1" x14ac:dyDescent="0.3">
      <c r="B50" s="8">
        <f t="shared" si="1"/>
        <v>42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0"/>
        <v>0</v>
      </c>
    </row>
    <row r="51" spans="2:12" ht="15.75" customHeight="1" x14ac:dyDescent="0.3">
      <c r="B51" s="8">
        <f t="shared" si="1"/>
        <v>43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0"/>
        <v>0</v>
      </c>
    </row>
    <row r="52" spans="2:12" ht="15.75" customHeight="1" x14ac:dyDescent="0.3">
      <c r="B52" s="8">
        <f t="shared" si="1"/>
        <v>44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0"/>
        <v>0</v>
      </c>
    </row>
    <row r="53" spans="2:12" ht="15.75" customHeight="1" x14ac:dyDescent="0.3">
      <c r="B53" s="8">
        <f t="shared" si="1"/>
        <v>45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0"/>
        <v>0</v>
      </c>
    </row>
    <row r="54" spans="2:12" ht="15.75" customHeight="1" x14ac:dyDescent="0.3">
      <c r="C54" s="52"/>
      <c r="D54" s="49"/>
      <c r="E54" s="12">
        <f t="shared" ref="E54:K54" si="2">COUNTIF(E9:E53,"&gt;=70")</f>
        <v>25</v>
      </c>
      <c r="F54" s="12">
        <f t="shared" si="2"/>
        <v>31</v>
      </c>
      <c r="G54" s="12">
        <f t="shared" si="2"/>
        <v>22</v>
      </c>
      <c r="H54" s="12">
        <f t="shared" si="2"/>
        <v>0</v>
      </c>
      <c r="I54" s="12">
        <f t="shared" si="2"/>
        <v>0</v>
      </c>
      <c r="J54" s="12">
        <f t="shared" si="2"/>
        <v>0</v>
      </c>
      <c r="K54" s="12">
        <f t="shared" si="2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3">COUNTIF(E9:E53,"&lt;70")</f>
        <v>7</v>
      </c>
      <c r="F55" s="14">
        <f t="shared" si="3"/>
        <v>1</v>
      </c>
      <c r="G55" s="14">
        <f t="shared" si="3"/>
        <v>11</v>
      </c>
      <c r="H55" s="14">
        <f t="shared" si="3"/>
        <v>0</v>
      </c>
      <c r="I55" s="14">
        <f t="shared" si="3"/>
        <v>0</v>
      </c>
      <c r="J55" s="14">
        <f t="shared" si="3"/>
        <v>0</v>
      </c>
      <c r="K55" s="14">
        <f t="shared" si="3"/>
        <v>0</v>
      </c>
      <c r="L55" s="14">
        <f t="shared" si="3"/>
        <v>14</v>
      </c>
    </row>
    <row r="56" spans="2:12" ht="15.75" customHeight="1" x14ac:dyDescent="0.3">
      <c r="C56" s="52"/>
      <c r="D56" s="49"/>
      <c r="E56" s="14">
        <f t="shared" ref="E56:L56" si="4">COUNT(E9:E53)</f>
        <v>32</v>
      </c>
      <c r="F56" s="14">
        <f t="shared" si="4"/>
        <v>32</v>
      </c>
      <c r="G56" s="14">
        <f t="shared" si="4"/>
        <v>33</v>
      </c>
      <c r="H56" s="14">
        <f t="shared" si="4"/>
        <v>0</v>
      </c>
      <c r="I56" s="14">
        <f t="shared" si="4"/>
        <v>0</v>
      </c>
      <c r="J56" s="14">
        <f t="shared" si="4"/>
        <v>0</v>
      </c>
      <c r="K56" s="14">
        <f t="shared" si="4"/>
        <v>0</v>
      </c>
      <c r="L56" s="14">
        <f t="shared" si="4"/>
        <v>14</v>
      </c>
    </row>
    <row r="57" spans="2:12" ht="15.75" customHeight="1" x14ac:dyDescent="0.3">
      <c r="C57" s="52"/>
      <c r="D57" s="49"/>
      <c r="E57" s="15">
        <f t="shared" ref="E57:L57" si="5">E54/E56</f>
        <v>0.78125</v>
      </c>
      <c r="F57" s="16">
        <f t="shared" si="5"/>
        <v>0.96875</v>
      </c>
      <c r="G57" s="16">
        <f t="shared" si="5"/>
        <v>0.66666666666666663</v>
      </c>
      <c r="H57" s="16" t="e">
        <f t="shared" si="5"/>
        <v>#DIV/0!</v>
      </c>
      <c r="I57" s="16" t="e">
        <f t="shared" si="5"/>
        <v>#DIV/0!</v>
      </c>
      <c r="J57" s="16" t="e">
        <f t="shared" si="5"/>
        <v>#DIV/0!</v>
      </c>
      <c r="K57" s="16" t="e">
        <f t="shared" si="5"/>
        <v>#DIV/0!</v>
      </c>
      <c r="L57" s="16">
        <f t="shared" si="5"/>
        <v>0</v>
      </c>
    </row>
    <row r="58" spans="2:12" ht="15.75" customHeight="1" x14ac:dyDescent="0.3">
      <c r="C58" s="52"/>
      <c r="D58" s="49"/>
      <c r="E58" s="15">
        <f t="shared" ref="E58:L58" si="6">E55/E56</f>
        <v>0.21875</v>
      </c>
      <c r="F58" s="15">
        <f t="shared" si="6"/>
        <v>3.125E-2</v>
      </c>
      <c r="G58" s="16">
        <f t="shared" si="6"/>
        <v>0.33333333333333331</v>
      </c>
      <c r="H58" s="16" t="e">
        <f t="shared" si="6"/>
        <v>#DIV/0!</v>
      </c>
      <c r="I58" s="16" t="e">
        <f t="shared" si="6"/>
        <v>#DIV/0!</v>
      </c>
      <c r="J58" s="16" t="e">
        <f t="shared" si="6"/>
        <v>#DIV/0!</v>
      </c>
      <c r="K58" s="16" t="e">
        <f t="shared" si="6"/>
        <v>#DIV/0!</v>
      </c>
      <c r="L58" s="16">
        <f t="shared" si="6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R100"/>
  <sheetViews>
    <sheetView zoomScale="98" zoomScaleNormal="98" workbookViewId="0">
      <selection activeCell="O15" sqref="O15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0.88671875" customWidth="1"/>
    <col min="4" max="4" width="38.5546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3" width="5.6640625" customWidth="1"/>
  </cols>
  <sheetData>
    <row r="2" spans="2:18" ht="15.6" x14ac:dyDescent="0.3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</row>
    <row r="3" spans="2:18" ht="14.4" x14ac:dyDescent="0.3">
      <c r="C3" s="51" t="s">
        <v>1</v>
      </c>
      <c r="D3" s="49"/>
      <c r="E3" s="49"/>
      <c r="F3" s="49"/>
      <c r="G3" s="49"/>
      <c r="H3" s="49"/>
      <c r="I3" s="49"/>
      <c r="J3" s="49"/>
      <c r="K3" s="49"/>
      <c r="L3" s="2"/>
      <c r="M3" s="2"/>
    </row>
    <row r="4" spans="2:18" ht="14.4" x14ac:dyDescent="0.3">
      <c r="C4" t="s">
        <v>2</v>
      </c>
      <c r="D4" s="31" t="s">
        <v>150</v>
      </c>
      <c r="E4" s="55" t="s">
        <v>151</v>
      </c>
      <c r="F4" s="47"/>
      <c r="H4" t="s">
        <v>3</v>
      </c>
      <c r="I4" s="54">
        <v>45812</v>
      </c>
      <c r="J4" s="47"/>
    </row>
    <row r="5" spans="2:18" ht="6.75" customHeight="1" x14ac:dyDescent="0.3">
      <c r="D5" s="3"/>
    </row>
    <row r="6" spans="2:18" ht="14.4" x14ac:dyDescent="0.3">
      <c r="C6" t="s">
        <v>4</v>
      </c>
      <c r="D6" s="32" t="s">
        <v>138</v>
      </c>
      <c r="E6" s="22" t="s">
        <v>5</v>
      </c>
      <c r="F6" s="56" t="s">
        <v>18</v>
      </c>
      <c r="G6" s="47"/>
      <c r="H6" s="47"/>
      <c r="I6" s="47"/>
      <c r="J6" s="47"/>
      <c r="K6" s="47"/>
    </row>
    <row r="7" spans="2:18" ht="11.25" customHeight="1" x14ac:dyDescent="0.3"/>
    <row r="8" spans="2:18" ht="14.4" x14ac:dyDescent="0.3">
      <c r="B8" s="23" t="s">
        <v>6</v>
      </c>
      <c r="C8" s="23" t="s">
        <v>7</v>
      </c>
      <c r="D8" s="24" t="s">
        <v>8</v>
      </c>
      <c r="E8" s="17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6" t="s">
        <v>14</v>
      </c>
      <c r="K8" s="6" t="s">
        <v>15</v>
      </c>
      <c r="L8" s="7" t="s">
        <v>16</v>
      </c>
      <c r="Q8" s="28">
        <v>19</v>
      </c>
      <c r="R8">
        <v>100</v>
      </c>
    </row>
    <row r="9" spans="2:18" ht="14.4" x14ac:dyDescent="0.3">
      <c r="B9" s="25">
        <v>1</v>
      </c>
      <c r="C9" s="25" t="s">
        <v>152</v>
      </c>
      <c r="D9" s="25" t="s">
        <v>153</v>
      </c>
      <c r="E9" s="17">
        <v>70</v>
      </c>
      <c r="F9" s="17">
        <v>78</v>
      </c>
      <c r="G9" s="6"/>
      <c r="H9" s="6"/>
      <c r="I9" s="6"/>
      <c r="J9" s="6"/>
      <c r="K9" s="6"/>
      <c r="L9" s="36"/>
      <c r="Q9">
        <v>9</v>
      </c>
      <c r="R9" s="28">
        <f>(Q9*R8)/Q8</f>
        <v>47.368421052631582</v>
      </c>
    </row>
    <row r="10" spans="2:18" ht="14.4" x14ac:dyDescent="0.3">
      <c r="B10" s="25">
        <v>2</v>
      </c>
      <c r="C10" s="25" t="s">
        <v>154</v>
      </c>
      <c r="D10" s="25" t="s">
        <v>155</v>
      </c>
      <c r="E10" s="17">
        <v>80</v>
      </c>
      <c r="F10" s="17">
        <v>85</v>
      </c>
      <c r="G10" s="6"/>
      <c r="H10" s="6"/>
      <c r="I10" s="6"/>
      <c r="J10" s="6"/>
      <c r="K10" s="6"/>
      <c r="L10" s="36"/>
      <c r="O10" s="28"/>
    </row>
    <row r="11" spans="2:18" ht="14.4" x14ac:dyDescent="0.3">
      <c r="B11" s="25">
        <v>3</v>
      </c>
      <c r="C11" s="25" t="s">
        <v>156</v>
      </c>
      <c r="D11" s="25" t="s">
        <v>157</v>
      </c>
      <c r="E11" s="17">
        <v>78</v>
      </c>
      <c r="F11" s="17">
        <v>80</v>
      </c>
      <c r="G11" s="6"/>
      <c r="H11" s="6"/>
      <c r="I11" s="6"/>
      <c r="J11" s="6"/>
      <c r="K11" s="6"/>
      <c r="L11" s="36"/>
    </row>
    <row r="12" spans="2:18" ht="14.4" x14ac:dyDescent="0.3">
      <c r="B12" s="25">
        <v>4</v>
      </c>
      <c r="C12" s="25" t="s">
        <v>158</v>
      </c>
      <c r="D12" s="25" t="s">
        <v>159</v>
      </c>
      <c r="E12" s="17">
        <v>86</v>
      </c>
      <c r="F12" s="17">
        <v>86</v>
      </c>
      <c r="G12" s="6"/>
      <c r="H12" s="6"/>
      <c r="I12" s="6"/>
      <c r="J12" s="6"/>
      <c r="K12" s="6"/>
      <c r="L12" s="36"/>
    </row>
    <row r="13" spans="2:18" ht="14.4" x14ac:dyDescent="0.3">
      <c r="B13" s="25">
        <v>5</v>
      </c>
      <c r="C13" s="25" t="s">
        <v>160</v>
      </c>
      <c r="D13" s="25" t="s">
        <v>161</v>
      </c>
      <c r="E13" s="17">
        <v>88</v>
      </c>
      <c r="F13" s="17">
        <v>88</v>
      </c>
      <c r="G13" s="6"/>
      <c r="H13" s="6"/>
      <c r="I13" s="6"/>
      <c r="J13" s="6"/>
      <c r="K13" s="6"/>
      <c r="L13" s="36"/>
    </row>
    <row r="14" spans="2:18" ht="14.4" x14ac:dyDescent="0.3">
      <c r="B14" s="25">
        <v>6</v>
      </c>
      <c r="C14" s="25" t="s">
        <v>162</v>
      </c>
      <c r="D14" s="25" t="s">
        <v>163</v>
      </c>
      <c r="E14" s="17">
        <v>78</v>
      </c>
      <c r="F14" s="17">
        <v>80</v>
      </c>
      <c r="G14" s="6"/>
      <c r="H14" s="6"/>
      <c r="I14" s="6"/>
      <c r="J14" s="6"/>
      <c r="K14" s="6"/>
      <c r="L14" s="36"/>
    </row>
    <row r="15" spans="2:18" ht="14.4" x14ac:dyDescent="0.3">
      <c r="B15" s="25">
        <v>7</v>
      </c>
      <c r="C15" s="25" t="s">
        <v>164</v>
      </c>
      <c r="D15" s="25" t="s">
        <v>165</v>
      </c>
      <c r="E15" s="17">
        <v>72</v>
      </c>
      <c r="F15" s="17">
        <v>78</v>
      </c>
      <c r="G15" s="6"/>
      <c r="H15" s="6"/>
      <c r="I15" s="6"/>
      <c r="J15" s="6"/>
      <c r="K15" s="6"/>
      <c r="L15" s="36"/>
      <c r="N15">
        <f>COUNTIF(F9:F27, "&gt;=82")</f>
        <v>9</v>
      </c>
    </row>
    <row r="16" spans="2:18" ht="14.4" x14ac:dyDescent="0.3">
      <c r="B16" s="25">
        <v>8</v>
      </c>
      <c r="C16" s="25" t="s">
        <v>166</v>
      </c>
      <c r="D16" s="25" t="s">
        <v>167</v>
      </c>
      <c r="E16" s="17">
        <v>72</v>
      </c>
      <c r="F16" s="17">
        <v>80</v>
      </c>
      <c r="G16" s="6"/>
      <c r="H16" s="6"/>
      <c r="I16" s="6"/>
      <c r="J16" s="6"/>
      <c r="K16" s="6"/>
      <c r="L16" s="36"/>
    </row>
    <row r="17" spans="2:12" ht="14.4" x14ac:dyDescent="0.3">
      <c r="B17" s="25">
        <v>9</v>
      </c>
      <c r="C17" s="25" t="s">
        <v>168</v>
      </c>
      <c r="D17" s="25" t="s">
        <v>169</v>
      </c>
      <c r="E17" s="29">
        <v>86</v>
      </c>
      <c r="F17" s="29">
        <v>86</v>
      </c>
      <c r="G17" s="27"/>
      <c r="H17" s="6"/>
      <c r="I17" s="6"/>
      <c r="J17" s="6"/>
      <c r="K17" s="6"/>
      <c r="L17" s="36"/>
    </row>
    <row r="18" spans="2:12" ht="14.4" x14ac:dyDescent="0.3">
      <c r="B18" s="25">
        <v>10</v>
      </c>
      <c r="C18" s="25" t="s">
        <v>170</v>
      </c>
      <c r="D18" s="25" t="s">
        <v>171</v>
      </c>
      <c r="E18" s="17">
        <v>70</v>
      </c>
      <c r="F18" s="17">
        <v>70</v>
      </c>
      <c r="G18" s="6"/>
      <c r="H18" s="6"/>
      <c r="I18" s="6"/>
      <c r="J18" s="6"/>
      <c r="K18" s="6"/>
      <c r="L18" s="36"/>
    </row>
    <row r="19" spans="2:12" ht="14.4" x14ac:dyDescent="0.3">
      <c r="B19" s="25">
        <v>11</v>
      </c>
      <c r="C19" s="25" t="s">
        <v>172</v>
      </c>
      <c r="D19" s="25" t="s">
        <v>173</v>
      </c>
      <c r="E19" s="17">
        <v>78</v>
      </c>
      <c r="F19" s="17">
        <v>80</v>
      </c>
      <c r="G19" s="6"/>
      <c r="H19" s="6"/>
      <c r="I19" s="6"/>
      <c r="J19" s="6"/>
      <c r="K19" s="6"/>
      <c r="L19" s="36"/>
    </row>
    <row r="20" spans="2:12" ht="14.4" x14ac:dyDescent="0.3">
      <c r="B20" s="25">
        <v>12</v>
      </c>
      <c r="C20" s="25" t="s">
        <v>174</v>
      </c>
      <c r="D20" s="25" t="s">
        <v>175</v>
      </c>
      <c r="E20" s="17">
        <v>88</v>
      </c>
      <c r="F20" s="17">
        <v>88</v>
      </c>
      <c r="G20" s="6"/>
      <c r="H20" s="6"/>
      <c r="I20" s="6"/>
      <c r="J20" s="6"/>
      <c r="K20" s="6"/>
      <c r="L20" s="36"/>
    </row>
    <row r="21" spans="2:12" ht="15.75" customHeight="1" x14ac:dyDescent="0.3">
      <c r="B21" s="25">
        <v>13</v>
      </c>
      <c r="C21" s="25" t="s">
        <v>176</v>
      </c>
      <c r="D21" s="25" t="s">
        <v>177</v>
      </c>
      <c r="E21" s="17">
        <v>78</v>
      </c>
      <c r="F21" s="17">
        <v>80</v>
      </c>
      <c r="G21" s="6"/>
      <c r="H21" s="6"/>
      <c r="I21" s="6"/>
      <c r="J21" s="6"/>
      <c r="K21" s="6"/>
      <c r="L21" s="36"/>
    </row>
    <row r="22" spans="2:12" ht="15.75" customHeight="1" x14ac:dyDescent="0.3">
      <c r="B22" s="25">
        <v>14</v>
      </c>
      <c r="C22" s="25" t="s">
        <v>178</v>
      </c>
      <c r="D22" s="25" t="s">
        <v>179</v>
      </c>
      <c r="E22" s="17">
        <v>88</v>
      </c>
      <c r="F22" s="17">
        <v>90</v>
      </c>
      <c r="G22" s="6"/>
      <c r="H22" s="6"/>
      <c r="I22" s="6"/>
      <c r="J22" s="6"/>
      <c r="K22" s="6"/>
      <c r="L22" s="36"/>
    </row>
    <row r="23" spans="2:12" ht="15.75" customHeight="1" x14ac:dyDescent="0.3">
      <c r="B23" s="25">
        <v>15</v>
      </c>
      <c r="C23" s="25" t="s">
        <v>180</v>
      </c>
      <c r="D23" s="25" t="s">
        <v>181</v>
      </c>
      <c r="E23" s="17">
        <v>72</v>
      </c>
      <c r="F23" s="17">
        <v>80</v>
      </c>
      <c r="G23" s="6"/>
      <c r="H23" s="6"/>
      <c r="I23" s="6"/>
      <c r="J23" s="6"/>
      <c r="K23" s="6"/>
      <c r="L23" s="36"/>
    </row>
    <row r="24" spans="2:12" ht="15.75" customHeight="1" x14ac:dyDescent="0.3">
      <c r="B24" s="25">
        <v>16</v>
      </c>
      <c r="C24" s="25" t="s">
        <v>182</v>
      </c>
      <c r="D24" s="25" t="s">
        <v>183</v>
      </c>
      <c r="E24" s="17">
        <v>82</v>
      </c>
      <c r="F24" s="17">
        <v>82</v>
      </c>
      <c r="G24" s="6"/>
      <c r="H24" s="6"/>
      <c r="I24" s="6"/>
      <c r="J24" s="6"/>
      <c r="K24" s="6"/>
      <c r="L24" s="36"/>
    </row>
    <row r="25" spans="2:12" ht="15.75" customHeight="1" x14ac:dyDescent="0.3">
      <c r="B25" s="25">
        <v>17</v>
      </c>
      <c r="C25" s="25" t="s">
        <v>184</v>
      </c>
      <c r="D25" s="25" t="s">
        <v>185</v>
      </c>
      <c r="E25" s="17">
        <v>76</v>
      </c>
      <c r="F25" s="17">
        <v>80</v>
      </c>
      <c r="G25" s="6"/>
      <c r="H25" s="6"/>
      <c r="I25" s="6"/>
      <c r="J25" s="6"/>
      <c r="K25" s="6"/>
      <c r="L25" s="36"/>
    </row>
    <row r="26" spans="2:12" ht="15.75" customHeight="1" x14ac:dyDescent="0.3">
      <c r="B26" s="25">
        <v>18</v>
      </c>
      <c r="C26" s="25" t="s">
        <v>186</v>
      </c>
      <c r="D26" s="25" t="s">
        <v>187</v>
      </c>
      <c r="E26" s="17">
        <v>78</v>
      </c>
      <c r="F26" s="17">
        <v>82</v>
      </c>
      <c r="G26" s="6"/>
      <c r="H26" s="6"/>
      <c r="I26" s="6"/>
      <c r="J26" s="6"/>
      <c r="K26" s="6"/>
      <c r="L26" s="36"/>
    </row>
    <row r="27" spans="2:12" ht="15.75" customHeight="1" x14ac:dyDescent="0.3">
      <c r="B27" s="25">
        <v>19</v>
      </c>
      <c r="C27" s="25" t="s">
        <v>188</v>
      </c>
      <c r="D27" s="25" t="s">
        <v>189</v>
      </c>
      <c r="E27" s="17">
        <v>88</v>
      </c>
      <c r="F27" s="17">
        <v>88</v>
      </c>
      <c r="G27" s="6"/>
      <c r="H27" s="6"/>
      <c r="I27" s="6"/>
      <c r="J27" s="6"/>
      <c r="K27" s="6"/>
      <c r="L27" s="36"/>
    </row>
    <row r="28" spans="2:12" ht="15.75" customHeight="1" x14ac:dyDescent="0.3">
      <c r="B28" s="25"/>
      <c r="C28" s="25"/>
      <c r="D28" s="25"/>
      <c r="E28" s="29"/>
      <c r="F28" s="27"/>
      <c r="G28" s="6"/>
      <c r="H28" s="6"/>
      <c r="I28" s="6"/>
      <c r="J28" s="6"/>
      <c r="K28" s="6"/>
      <c r="L28" s="36"/>
    </row>
    <row r="29" spans="2:12" ht="15.75" customHeight="1" x14ac:dyDescent="0.3">
      <c r="B29" s="25"/>
      <c r="C29" s="25"/>
      <c r="D29" s="25"/>
      <c r="E29" s="17"/>
      <c r="F29" s="6"/>
      <c r="G29" s="6"/>
      <c r="H29" s="6"/>
      <c r="I29" s="6"/>
      <c r="J29" s="6"/>
      <c r="K29" s="6"/>
      <c r="L29" s="36"/>
    </row>
    <row r="30" spans="2:12" ht="15.75" customHeight="1" x14ac:dyDescent="0.3">
      <c r="B30" s="25"/>
      <c r="C30" s="25"/>
      <c r="D30" s="25"/>
      <c r="E30" s="17"/>
      <c r="F30" s="6"/>
      <c r="G30" s="6"/>
      <c r="H30" s="6"/>
      <c r="I30" s="6"/>
      <c r="J30" s="6"/>
      <c r="K30" s="6"/>
      <c r="L30" s="36"/>
    </row>
    <row r="31" spans="2:12" ht="15.75" customHeight="1" x14ac:dyDescent="0.3">
      <c r="B31" s="25"/>
      <c r="C31" s="25"/>
      <c r="D31" s="25"/>
      <c r="E31" s="17"/>
      <c r="F31" s="6"/>
      <c r="G31" s="6"/>
      <c r="H31" s="6"/>
      <c r="I31" s="6"/>
      <c r="J31" s="6"/>
      <c r="K31" s="6"/>
      <c r="L31" s="36"/>
    </row>
    <row r="32" spans="2:12" ht="15.75" customHeight="1" x14ac:dyDescent="0.3">
      <c r="B32" s="25"/>
      <c r="C32" s="25"/>
      <c r="D32" s="25"/>
      <c r="E32" s="17"/>
      <c r="F32" s="6"/>
      <c r="G32" s="6"/>
      <c r="H32" s="6"/>
      <c r="I32" s="6"/>
      <c r="J32" s="6"/>
      <c r="K32" s="6"/>
      <c r="L32" s="36"/>
    </row>
    <row r="33" spans="2:16" ht="15.75" customHeight="1" x14ac:dyDescent="0.3">
      <c r="B33" s="25"/>
      <c r="C33" s="25"/>
      <c r="D33" s="25"/>
      <c r="E33" s="17"/>
      <c r="F33" s="6"/>
      <c r="G33" s="6"/>
      <c r="H33" s="6"/>
      <c r="I33" s="6"/>
      <c r="J33" s="6"/>
      <c r="K33" s="6"/>
      <c r="L33" s="36"/>
    </row>
    <row r="34" spans="2:16" ht="15.75" customHeight="1" x14ac:dyDescent="0.3">
      <c r="B34" s="25"/>
      <c r="C34" s="25"/>
      <c r="D34" s="25"/>
      <c r="E34" s="17"/>
      <c r="F34" s="6"/>
      <c r="G34" s="6"/>
      <c r="H34" s="6"/>
      <c r="I34" s="6"/>
      <c r="J34" s="6"/>
      <c r="K34" s="6"/>
      <c r="L34" s="36"/>
      <c r="P34">
        <v>9</v>
      </c>
    </row>
    <row r="35" spans="2:16" ht="15.75" customHeight="1" x14ac:dyDescent="0.3">
      <c r="B35" s="25"/>
      <c r="C35" s="25"/>
      <c r="D35" s="25"/>
      <c r="E35" s="17"/>
      <c r="F35" s="6"/>
      <c r="G35" s="6"/>
      <c r="H35" s="6"/>
      <c r="I35" s="6"/>
      <c r="J35" s="6"/>
      <c r="K35" s="6"/>
      <c r="L35" s="36"/>
      <c r="P35">
        <f>SUM(P29:P34)</f>
        <v>9</v>
      </c>
    </row>
    <row r="36" spans="2:16" ht="15.75" customHeight="1" x14ac:dyDescent="0.3">
      <c r="B36" s="25"/>
      <c r="C36" s="25"/>
      <c r="D36" s="25"/>
      <c r="E36" s="17"/>
      <c r="F36" s="6"/>
      <c r="G36" s="6"/>
      <c r="H36" s="6"/>
      <c r="I36" s="6"/>
      <c r="J36" s="6"/>
      <c r="K36" s="6"/>
      <c r="L36" s="36"/>
    </row>
    <row r="37" spans="2:16" ht="15.75" customHeight="1" x14ac:dyDescent="0.3">
      <c r="B37" s="25"/>
      <c r="C37" s="25"/>
      <c r="D37" s="25"/>
      <c r="E37" s="17"/>
      <c r="F37" s="6"/>
      <c r="G37" s="6"/>
      <c r="H37" s="6"/>
      <c r="I37" s="6"/>
      <c r="J37" s="6"/>
      <c r="K37" s="6"/>
      <c r="L37" s="36"/>
    </row>
    <row r="38" spans="2:16" ht="15.75" customHeight="1" x14ac:dyDescent="0.3">
      <c r="B38" s="25"/>
      <c r="C38" s="25"/>
      <c r="D38" s="25"/>
      <c r="E38" s="17"/>
      <c r="F38" s="6"/>
      <c r="G38" s="6"/>
      <c r="H38" s="6"/>
      <c r="I38" s="6"/>
      <c r="J38" s="6"/>
      <c r="K38" s="6"/>
      <c r="L38" s="36"/>
    </row>
    <row r="39" spans="2:16" ht="15.75" customHeight="1" x14ac:dyDescent="0.3">
      <c r="B39" s="25"/>
      <c r="C39" s="25"/>
      <c r="D39" s="25"/>
      <c r="E39" s="17"/>
      <c r="F39" s="6"/>
      <c r="G39" s="6"/>
      <c r="H39" s="6"/>
      <c r="I39" s="6"/>
      <c r="J39" s="6"/>
      <c r="K39" s="6"/>
      <c r="L39" s="36"/>
    </row>
    <row r="40" spans="2:16" ht="15.75" customHeight="1" x14ac:dyDescent="0.3">
      <c r="B40" s="25"/>
      <c r="C40" s="25"/>
      <c r="D40" s="25"/>
      <c r="E40" s="17"/>
      <c r="F40" s="6"/>
      <c r="G40" s="6"/>
      <c r="H40" s="6"/>
      <c r="I40" s="6"/>
      <c r="J40" s="6"/>
      <c r="K40" s="6"/>
      <c r="L40" s="36"/>
    </row>
    <row r="41" spans="2:16" ht="15.75" customHeight="1" x14ac:dyDescent="0.3">
      <c r="B41" s="25"/>
      <c r="C41" s="25"/>
      <c r="D41" s="25"/>
      <c r="E41" s="17"/>
      <c r="F41" s="6"/>
      <c r="G41" s="6"/>
      <c r="H41" s="6"/>
      <c r="I41" s="6"/>
      <c r="J41" s="6"/>
      <c r="K41" s="6"/>
      <c r="L41" s="36"/>
    </row>
    <row r="42" spans="2:16" ht="15.75" customHeight="1" x14ac:dyDescent="0.3">
      <c r="B42" s="25"/>
      <c r="C42" s="25"/>
      <c r="D42" s="25"/>
      <c r="E42" s="17"/>
      <c r="F42" s="6"/>
      <c r="G42" s="6"/>
      <c r="H42" s="6"/>
      <c r="I42" s="6"/>
      <c r="J42" s="6"/>
      <c r="K42" s="6"/>
      <c r="L42" s="36"/>
    </row>
    <row r="43" spans="2:16" ht="15.75" customHeight="1" x14ac:dyDescent="0.3">
      <c r="B43" s="25"/>
      <c r="C43" s="25"/>
      <c r="D43" s="25"/>
      <c r="E43" s="17"/>
      <c r="F43" s="6"/>
      <c r="G43" s="6"/>
      <c r="H43" s="6"/>
      <c r="I43" s="6"/>
      <c r="J43" s="6"/>
      <c r="K43" s="6"/>
      <c r="L43" s="36"/>
    </row>
    <row r="44" spans="2:16" ht="15.75" customHeight="1" x14ac:dyDescent="0.3">
      <c r="B44" s="25"/>
      <c r="C44" s="25"/>
      <c r="D44" s="25"/>
      <c r="E44" s="29"/>
      <c r="F44" s="34"/>
      <c r="G44" s="27"/>
      <c r="H44" s="6"/>
      <c r="I44" s="6"/>
      <c r="J44" s="6"/>
      <c r="K44" s="6"/>
      <c r="L44" s="36"/>
    </row>
    <row r="45" spans="2:16" ht="15.75" customHeight="1" x14ac:dyDescent="0.4">
      <c r="B45" s="25"/>
      <c r="C45" s="25"/>
      <c r="D45" s="25"/>
      <c r="E45" s="17"/>
      <c r="F45" s="6"/>
      <c r="G45" s="6"/>
      <c r="H45" s="6"/>
      <c r="I45" s="6"/>
      <c r="J45" s="6"/>
      <c r="K45" s="6"/>
      <c r="L45" s="36"/>
      <c r="N45" s="38"/>
    </row>
    <row r="46" spans="2:16" ht="15.75" customHeight="1" x14ac:dyDescent="0.3">
      <c r="B46" s="20">
        <f t="shared" ref="B46:B53" si="0">B45+1</f>
        <v>1</v>
      </c>
      <c r="C46" s="26"/>
      <c r="D46" s="21"/>
      <c r="E46" s="27"/>
      <c r="F46" s="6"/>
      <c r="G46" s="6"/>
      <c r="H46" s="6"/>
      <c r="I46" s="6"/>
      <c r="J46" s="6"/>
      <c r="K46" s="6"/>
      <c r="L46" s="10">
        <f t="shared" ref="L46" si="1">SUM(E46:K46)/7</f>
        <v>0</v>
      </c>
    </row>
    <row r="47" spans="2:16" ht="15.75" customHeight="1" x14ac:dyDescent="0.3">
      <c r="B47" s="8">
        <f t="shared" si="0"/>
        <v>2</v>
      </c>
      <c r="C47" s="11"/>
      <c r="D47" s="9"/>
      <c r="E47" s="6"/>
      <c r="F47" s="6"/>
      <c r="G47" s="6"/>
      <c r="H47" s="6"/>
      <c r="I47" s="6"/>
      <c r="J47" s="6"/>
      <c r="K47" s="6"/>
      <c r="L47" s="10">
        <f t="shared" ref="L47:L53" si="2">SUM(E47:K47)/7</f>
        <v>0</v>
      </c>
    </row>
    <row r="48" spans="2:16" ht="15.75" customHeight="1" x14ac:dyDescent="0.3">
      <c r="B48" s="8">
        <f t="shared" si="0"/>
        <v>3</v>
      </c>
      <c r="C48" s="11"/>
      <c r="D48" s="9"/>
      <c r="E48" s="6"/>
      <c r="F48" s="6"/>
      <c r="G48" s="6"/>
      <c r="H48" s="6"/>
      <c r="I48" s="6"/>
      <c r="J48" s="6"/>
      <c r="K48" s="6"/>
      <c r="L48" s="10">
        <f t="shared" si="2"/>
        <v>0</v>
      </c>
    </row>
    <row r="49" spans="2:12" ht="15.75" customHeight="1" x14ac:dyDescent="0.3">
      <c r="B49" s="8">
        <f t="shared" si="0"/>
        <v>4</v>
      </c>
      <c r="C49" s="11"/>
      <c r="D49" s="9"/>
      <c r="E49" s="6"/>
      <c r="F49" s="6"/>
      <c r="G49" s="6"/>
      <c r="H49" s="6"/>
      <c r="I49" s="6"/>
      <c r="J49" s="6"/>
      <c r="K49" s="6"/>
      <c r="L49" s="10">
        <f t="shared" si="2"/>
        <v>0</v>
      </c>
    </row>
    <row r="50" spans="2:12" ht="15.75" customHeight="1" x14ac:dyDescent="0.3">
      <c r="B50" s="8">
        <f t="shared" si="0"/>
        <v>5</v>
      </c>
      <c r="C50" s="11"/>
      <c r="D50" s="9"/>
      <c r="E50" s="6"/>
      <c r="F50" s="6"/>
      <c r="G50" s="6"/>
      <c r="H50" s="6"/>
      <c r="I50" s="6"/>
      <c r="J50" s="6"/>
      <c r="K50" s="6"/>
      <c r="L50" s="10">
        <f t="shared" si="2"/>
        <v>0</v>
      </c>
    </row>
    <row r="51" spans="2:12" ht="15.75" customHeight="1" x14ac:dyDescent="0.3">
      <c r="B51" s="8">
        <f t="shared" si="0"/>
        <v>6</v>
      </c>
      <c r="C51" s="11"/>
      <c r="D51" s="9"/>
      <c r="E51" s="6"/>
      <c r="F51" s="6"/>
      <c r="G51" s="6"/>
      <c r="H51" s="6"/>
      <c r="I51" s="6"/>
      <c r="J51" s="6"/>
      <c r="K51" s="6"/>
      <c r="L51" s="10">
        <f t="shared" si="2"/>
        <v>0</v>
      </c>
    </row>
    <row r="52" spans="2:12" ht="15.75" customHeight="1" x14ac:dyDescent="0.3">
      <c r="B52" s="8">
        <f t="shared" si="0"/>
        <v>7</v>
      </c>
      <c r="C52" s="11"/>
      <c r="D52" s="9"/>
      <c r="E52" s="6"/>
      <c r="F52" s="6"/>
      <c r="G52" s="6"/>
      <c r="H52" s="6"/>
      <c r="I52" s="6"/>
      <c r="J52" s="6"/>
      <c r="K52" s="6"/>
      <c r="L52" s="10">
        <f t="shared" si="2"/>
        <v>0</v>
      </c>
    </row>
    <row r="53" spans="2:12" ht="15.75" customHeight="1" x14ac:dyDescent="0.3">
      <c r="B53" s="8">
        <f t="shared" si="0"/>
        <v>8</v>
      </c>
      <c r="C53" s="4"/>
      <c r="D53" s="5"/>
      <c r="E53" s="4"/>
      <c r="F53" s="4"/>
      <c r="G53" s="4"/>
      <c r="H53" s="4"/>
      <c r="I53" s="4"/>
      <c r="J53" s="4"/>
      <c r="K53" s="4"/>
      <c r="L53" s="10">
        <f t="shared" si="2"/>
        <v>0</v>
      </c>
    </row>
    <row r="54" spans="2:12" ht="15.75" customHeight="1" x14ac:dyDescent="0.3">
      <c r="C54" s="52"/>
      <c r="D54" s="49"/>
      <c r="E54" s="12">
        <f t="shared" ref="E54:K54" si="3">COUNTIF(E9:E53,"&gt;=70")</f>
        <v>19</v>
      </c>
      <c r="F54" s="12">
        <f t="shared" si="3"/>
        <v>19</v>
      </c>
      <c r="G54" s="12">
        <f t="shared" si="3"/>
        <v>0</v>
      </c>
      <c r="H54" s="12">
        <f t="shared" si="3"/>
        <v>0</v>
      </c>
      <c r="I54" s="12">
        <f t="shared" si="3"/>
        <v>0</v>
      </c>
      <c r="J54" s="12">
        <f t="shared" si="3"/>
        <v>0</v>
      </c>
      <c r="K54" s="12">
        <f t="shared" si="3"/>
        <v>0</v>
      </c>
      <c r="L54" s="13">
        <f>COUNTIF(L9:L48,"&gt;=70")</f>
        <v>0</v>
      </c>
    </row>
    <row r="55" spans="2:12" ht="15.75" customHeight="1" x14ac:dyDescent="0.3">
      <c r="C55" s="52"/>
      <c r="D55" s="49"/>
      <c r="E55" s="14">
        <f t="shared" ref="E55:L55" si="4">COUNTIF(E9:E53,"&lt;70")</f>
        <v>0</v>
      </c>
      <c r="F55" s="14">
        <f t="shared" si="4"/>
        <v>0</v>
      </c>
      <c r="G55" s="14">
        <f t="shared" si="4"/>
        <v>0</v>
      </c>
      <c r="H55" s="14">
        <f t="shared" si="4"/>
        <v>0</v>
      </c>
      <c r="I55" s="14">
        <f t="shared" si="4"/>
        <v>0</v>
      </c>
      <c r="J55" s="14">
        <f t="shared" si="4"/>
        <v>0</v>
      </c>
      <c r="K55" s="14">
        <f t="shared" si="4"/>
        <v>0</v>
      </c>
      <c r="L55" s="14">
        <f t="shared" si="4"/>
        <v>8</v>
      </c>
    </row>
    <row r="56" spans="2:12" ht="15.75" customHeight="1" x14ac:dyDescent="0.3">
      <c r="C56" s="52"/>
      <c r="D56" s="49"/>
      <c r="E56" s="14">
        <f t="shared" ref="E56:L56" si="5">COUNT(E9:E53)</f>
        <v>19</v>
      </c>
      <c r="F56" s="14">
        <f t="shared" si="5"/>
        <v>19</v>
      </c>
      <c r="G56" s="14">
        <f t="shared" si="5"/>
        <v>0</v>
      </c>
      <c r="H56" s="14">
        <f t="shared" si="5"/>
        <v>0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8</v>
      </c>
    </row>
    <row r="57" spans="2:12" ht="15.75" customHeight="1" x14ac:dyDescent="0.3">
      <c r="C57" s="52"/>
      <c r="D57" s="49"/>
      <c r="E57" s="15">
        <f t="shared" ref="E57:L57" si="6">E54/E56</f>
        <v>1</v>
      </c>
      <c r="F57" s="16">
        <f t="shared" si="6"/>
        <v>1</v>
      </c>
      <c r="G57" s="16" t="e">
        <f t="shared" si="6"/>
        <v>#DIV/0!</v>
      </c>
      <c r="H57" s="16" t="e">
        <f t="shared" si="6"/>
        <v>#DIV/0!</v>
      </c>
      <c r="I57" s="16" t="e">
        <f t="shared" si="6"/>
        <v>#DIV/0!</v>
      </c>
      <c r="J57" s="16" t="e">
        <f t="shared" si="6"/>
        <v>#DIV/0!</v>
      </c>
      <c r="K57" s="16" t="e">
        <f t="shared" si="6"/>
        <v>#DIV/0!</v>
      </c>
      <c r="L57" s="16">
        <f t="shared" si="6"/>
        <v>0</v>
      </c>
    </row>
    <row r="58" spans="2:12" ht="15.75" customHeight="1" x14ac:dyDescent="0.3">
      <c r="C58" s="52"/>
      <c r="D58" s="49"/>
      <c r="E58" s="15">
        <f t="shared" ref="E58:L58" si="7">E55/E56</f>
        <v>0</v>
      </c>
      <c r="F58" s="15">
        <f t="shared" si="7"/>
        <v>0</v>
      </c>
      <c r="G58" s="16" t="e">
        <f t="shared" si="7"/>
        <v>#DIV/0!</v>
      </c>
      <c r="H58" s="16" t="e">
        <f t="shared" si="7"/>
        <v>#DIV/0!</v>
      </c>
      <c r="I58" s="16" t="e">
        <f t="shared" si="7"/>
        <v>#DIV/0!</v>
      </c>
      <c r="J58" s="16" t="e">
        <f t="shared" si="7"/>
        <v>#DIV/0!</v>
      </c>
      <c r="K58" s="16" t="e">
        <f t="shared" si="7"/>
        <v>#DIV/0!</v>
      </c>
      <c r="L58" s="16">
        <f t="shared" si="7"/>
        <v>1</v>
      </c>
    </row>
    <row r="59" spans="2:12" ht="15.75" customHeight="1" x14ac:dyDescent="0.3">
      <c r="C59" s="52"/>
      <c r="D59" s="49"/>
    </row>
    <row r="60" spans="2:12" ht="15.75" customHeight="1" x14ac:dyDescent="0.3">
      <c r="C60" s="2"/>
      <c r="D60" s="2"/>
    </row>
    <row r="61" spans="2:12" ht="15.75" customHeight="1" x14ac:dyDescent="0.3">
      <c r="E61" s="46"/>
      <c r="F61" s="47"/>
      <c r="G61" s="47"/>
      <c r="H61" s="47"/>
      <c r="I61" s="47"/>
      <c r="J61" s="47"/>
      <c r="K61" s="47"/>
    </row>
    <row r="62" spans="2:12" ht="15.75" customHeight="1" x14ac:dyDescent="0.3">
      <c r="E62" s="44" t="s">
        <v>17</v>
      </c>
      <c r="F62" s="45"/>
      <c r="G62" s="45"/>
      <c r="H62" s="45"/>
      <c r="I62" s="45"/>
      <c r="J62" s="45"/>
      <c r="K62" s="45"/>
    </row>
    <row r="63" spans="2:12" ht="15.75" customHeight="1" x14ac:dyDescent="0.3"/>
    <row r="64" spans="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3">
    <mergeCell ref="C54:D54"/>
    <mergeCell ref="E62:K62"/>
    <mergeCell ref="C55:D55"/>
    <mergeCell ref="C56:D56"/>
    <mergeCell ref="C57:D57"/>
    <mergeCell ref="C58:D58"/>
    <mergeCell ref="C59:D59"/>
    <mergeCell ref="E61:K61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SISTEMAS OPERATIVOS 2</vt:lpstr>
      <vt:lpstr>TALLER DE EMPRENDEDORES A</vt:lpstr>
      <vt:lpstr>Taller emprededores B</vt:lpstr>
      <vt:lpstr>ADMINISTRACION PARA INFORMATICA</vt:lpstr>
      <vt:lpstr>SOFTWARE DE APLICACIÓN EJECUTIV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PEVA</cp:lastModifiedBy>
  <cp:lastPrinted>2025-06-04T21:06:36Z</cp:lastPrinted>
  <dcterms:created xsi:type="dcterms:W3CDTF">2023-03-14T19:16:59Z</dcterms:created>
  <dcterms:modified xsi:type="dcterms:W3CDTF">2025-06-05T22:31:57Z</dcterms:modified>
</cp:coreProperties>
</file>