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4ACF9533-12AF-40C8-9A39-7959F0CF1F04}" xr6:coauthVersionLast="47" xr6:coauthVersionMax="47" xr10:uidLastSave="{00000000-0000-0000-0000-000000000000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5" l="1"/>
  <c r="I16" i="25"/>
  <c r="J16" i="25" s="1"/>
  <c r="L16" i="25"/>
  <c r="L18" i="25"/>
  <c r="I18" i="25"/>
  <c r="J18" i="25" s="1"/>
  <c r="H18" i="25"/>
  <c r="L17" i="25"/>
  <c r="I17" i="25"/>
  <c r="J17" i="25" s="1"/>
  <c r="H17" i="25"/>
  <c r="L15" i="25"/>
  <c r="I15" i="25"/>
  <c r="J15" i="25" s="1"/>
  <c r="H15" i="25"/>
  <c r="L14" i="25"/>
  <c r="I14" i="25"/>
  <c r="J14" i="25" s="1"/>
  <c r="H14" i="25"/>
  <c r="L16" i="24"/>
  <c r="I16" i="24"/>
  <c r="J16" i="24" s="1"/>
  <c r="H16" i="24"/>
  <c r="L18" i="24"/>
  <c r="I18" i="24"/>
  <c r="J18" i="24" s="1"/>
  <c r="H18" i="24"/>
  <c r="L17" i="24"/>
  <c r="I17" i="24"/>
  <c r="J17" i="24" s="1"/>
  <c r="H17" i="24"/>
  <c r="H15" i="23"/>
  <c r="I15" i="23"/>
  <c r="J15" i="23"/>
  <c r="L15" i="23"/>
  <c r="N29" i="23"/>
  <c r="M29" i="23"/>
  <c r="K29" i="23"/>
  <c r="L29" i="23" s="1"/>
  <c r="G29" i="23"/>
  <c r="F29" i="23"/>
  <c r="E29" i="23"/>
  <c r="L18" i="23"/>
  <c r="J18" i="23"/>
  <c r="I18" i="23"/>
  <c r="H18" i="23"/>
  <c r="L17" i="23"/>
  <c r="I17" i="23"/>
  <c r="J17" i="23" s="1"/>
  <c r="H17" i="23"/>
  <c r="L14" i="23"/>
  <c r="I14" i="23"/>
  <c r="J14" i="23" s="1"/>
  <c r="H14" i="23"/>
  <c r="L18" i="22"/>
  <c r="I18" i="22"/>
  <c r="J18" i="22" s="1"/>
  <c r="H18" i="22"/>
  <c r="L17" i="22"/>
  <c r="I17" i="22"/>
  <c r="J17" i="22" s="1"/>
  <c r="H17" i="22"/>
  <c r="L16" i="22"/>
  <c r="I16" i="22"/>
  <c r="J16" i="22" s="1"/>
  <c r="H16" i="22"/>
  <c r="L14" i="22"/>
  <c r="I14" i="22"/>
  <c r="J14" i="22" s="1"/>
  <c r="H14" i="22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7" i="10"/>
  <c r="I17" i="10"/>
  <c r="J17" i="10"/>
  <c r="L17" i="10"/>
  <c r="H18" i="10"/>
  <c r="I18" i="10"/>
  <c r="J18" i="10"/>
  <c r="L18" i="10"/>
  <c r="N28" i="25"/>
  <c r="M28" i="25"/>
  <c r="K28" i="25"/>
  <c r="G28" i="25"/>
  <c r="F28" i="25"/>
  <c r="E28" i="25"/>
  <c r="N28" i="24"/>
  <c r="M28" i="24"/>
  <c r="K28" i="24"/>
  <c r="G28" i="24"/>
  <c r="F28" i="24"/>
  <c r="I29" i="23" l="1"/>
  <c r="J29" i="23" s="1"/>
  <c r="H29" i="23"/>
  <c r="I28" i="25"/>
  <c r="J28" i="25" s="1"/>
  <c r="L28" i="25"/>
  <c r="H28" i="25"/>
  <c r="E28" i="24"/>
  <c r="I28" i="24" l="1"/>
  <c r="J28" i="24" s="1"/>
  <c r="H28" i="24"/>
  <c r="L28" i="24"/>
  <c r="N28" i="10"/>
  <c r="M28" i="10"/>
  <c r="K28" i="10"/>
  <c r="G28" i="10"/>
  <c r="F28" i="10"/>
  <c r="E28" i="10" l="1"/>
  <c r="I28" i="10" l="1"/>
  <c r="J28" i="10" s="1"/>
  <c r="H28" i="10"/>
  <c r="L28" i="10"/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8" i="22" s="1"/>
  <c r="L8" i="22"/>
  <c r="H8" i="22"/>
  <c r="E8" i="22"/>
  <c r="N29" i="22"/>
  <c r="M29" i="22"/>
  <c r="K29" i="22"/>
  <c r="G29" i="22"/>
  <c r="F29" i="22"/>
  <c r="B37" i="10"/>
  <c r="E29" i="22" l="1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<sst xmlns="http://schemas.openxmlformats.org/spreadsheetml/2006/main" count="269" uniqueCount="51">
  <si>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</si>
  <si>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</si>
  <si>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</si>
  <si>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</si>
  <si>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</si>
  <si>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</si>
  <si>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</si>
  <si>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</si>
  <si>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</si>
  <si>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</si>
  <si>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</si>
  <si>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</si>
  <si>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</si>
  <si>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</si>
  <si>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</si>
  <si>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</si>
  <si>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</si>
  <si>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</si>
  <si>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</si>
  <si>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</si>
  <si>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</si>
  <si>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</si>
  <si>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</si>
  <si>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</si>
  <si>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</si>
  <si>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</si>
  <si>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</si>
  <si>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</si>
  <si>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</si>
  <si>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</si>
  <si>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</si>
  <si>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</si>
  <si>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</si>
  <si>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</si>
  <si>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ING. INFORMATICA</t>
  </si>
  <si>
    <t>FEBRERO -JUNIO 2025</t>
  </si>
  <si>
    <t>SISTEMAS OPERATIVOS I</t>
  </si>
  <si>
    <t>SOFTWARE DE APLICACIÓN EJECUTIVO</t>
  </si>
  <si>
    <t>ADMINISTRACION PARA INFORMATICA</t>
  </si>
  <si>
    <t>TALLER DE EMPRENDEDORES</t>
  </si>
  <si>
    <t>410-A</t>
  </si>
  <si>
    <t>207-C</t>
  </si>
  <si>
    <t>210-A</t>
  </si>
  <si>
    <t>810-A</t>
  </si>
  <si>
    <t>810-B</t>
  </si>
  <si>
    <t>ING. EN GESTION EMPRESARIAL</t>
  </si>
  <si>
    <t>II</t>
  </si>
  <si>
    <t>S/E</t>
  </si>
  <si>
    <t>III</t>
  </si>
  <si>
    <t>IV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</si>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</sst>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A20" sqref="A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35</v>
      </c>
      <c r="M8" s="30"/>
      <c r="N8" s="30"/>
    </row>
    <row r="10" spans="1:14" x14ac:dyDescent="0.25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34</v>
      </c>
      <c r="E14" s="9">
        <v>31</v>
      </c>
      <c r="F14" s="9">
        <v>26</v>
      </c>
      <c r="G14" s="9"/>
      <c r="H14" s="10">
        <f t="shared" ref="H14:H16" si="0">(F14+G14)/E14</f>
        <v>0.83870967741935487</v>
      </c>
      <c r="I14" s="9">
        <f t="shared" ref="I14:I16" si="1">(E14-SUM(F14:G14))-K14</f>
        <v>5</v>
      </c>
      <c r="J14" s="10">
        <f t="shared" ref="J14:J16" si="2">I14/E14</f>
        <v>0.16129032258064516</v>
      </c>
      <c r="K14" s="9"/>
      <c r="L14" s="10">
        <f t="shared" ref="L14:L16" si="3">K14/E14</f>
        <v>0</v>
      </c>
      <c r="M14" s="9">
        <v>64</v>
      </c>
      <c r="N14" s="15">
        <v>0.84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</v>
      </c>
      <c r="N15" s="15">
        <v>0.42</v>
      </c>
    </row>
    <row r="16" spans="1:14" s="11" customFormat="1" ht="26.4" x14ac:dyDescent="0.25">
      <c r="A16" s="8" t="s">
        <v>38</v>
      </c>
      <c r="B16" s="9" t="s">
        <v>21</v>
      </c>
      <c r="C16" s="9" t="s">
        <v>42</v>
      </c>
      <c r="D16" s="9" t="s">
        <v>34</v>
      </c>
      <c r="E16" s="9">
        <v>32</v>
      </c>
      <c r="F16" s="9">
        <v>25</v>
      </c>
      <c r="G16" s="9"/>
      <c r="H16" s="10">
        <f t="shared" si="0"/>
        <v>0.78125</v>
      </c>
      <c r="I16" s="9">
        <f t="shared" si="1"/>
        <v>7</v>
      </c>
      <c r="J16" s="10">
        <f t="shared" si="2"/>
        <v>0.21875</v>
      </c>
      <c r="K16" s="9"/>
      <c r="L16" s="10">
        <f t="shared" si="3"/>
        <v>0</v>
      </c>
      <c r="M16" s="9">
        <v>60</v>
      </c>
      <c r="N16" s="15">
        <v>0.78</v>
      </c>
    </row>
    <row r="17" spans="1:14" s="11" customFormat="1" ht="26.4" x14ac:dyDescent="0.25">
      <c r="A17" s="8" t="s">
        <v>39</v>
      </c>
      <c r="B17" s="9" t="s">
        <v>21</v>
      </c>
      <c r="C17" s="9" t="s">
        <v>43</v>
      </c>
      <c r="D17" s="9" t="s">
        <v>34</v>
      </c>
      <c r="E17" s="9">
        <v>9</v>
      </c>
      <c r="F17" s="9">
        <v>8</v>
      </c>
      <c r="G17" s="9"/>
      <c r="H17" s="10">
        <f t="shared" ref="H17:H18" si="4">(F17+G17)/E17</f>
        <v>0.88888888888888884</v>
      </c>
      <c r="I17" s="9">
        <f t="shared" ref="I17:I28" si="5">(E17-SUM(F17:G17))-K17</f>
        <v>1</v>
      </c>
      <c r="J17" s="10">
        <f t="shared" ref="J17:J28" si="6">I17/E17</f>
        <v>0.1111111111111111</v>
      </c>
      <c r="K17" s="9"/>
      <c r="L17" s="10">
        <f t="shared" ref="L17:L28" si="7">K17/E17</f>
        <v>0</v>
      </c>
      <c r="M17" s="9">
        <v>75</v>
      </c>
      <c r="N17" s="15">
        <v>0.89</v>
      </c>
    </row>
    <row r="18" spans="1:14" s="11" customFormat="1" ht="26.4" x14ac:dyDescent="0.25">
      <c r="A18" s="8" t="s">
        <v>39</v>
      </c>
      <c r="B18" s="9" t="s">
        <v>21</v>
      </c>
      <c r="C18" s="9" t="s">
        <v>44</v>
      </c>
      <c r="D18" s="9" t="s">
        <v>34</v>
      </c>
      <c r="E18" s="9">
        <v>15</v>
      </c>
      <c r="F18" s="9">
        <v>14</v>
      </c>
      <c r="G18" s="9"/>
      <c r="H18" s="10">
        <f t="shared" si="4"/>
        <v>0.93333333333333335</v>
      </c>
      <c r="I18" s="9">
        <f t="shared" si="5"/>
        <v>1</v>
      </c>
      <c r="J18" s="10">
        <f t="shared" si="6"/>
        <v>6.6666666666666666E-2</v>
      </c>
      <c r="K18" s="9"/>
      <c r="L18" s="10">
        <f t="shared" si="7"/>
        <v>0</v>
      </c>
      <c r="M18" s="9">
        <v>76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5"/>
        <v>14</v>
      </c>
      <c r="J28" s="18">
        <f t="shared" si="6"/>
        <v>0.13207547169811321</v>
      </c>
      <c r="K28" s="17">
        <f>SUM(K14:K27)</f>
        <v>0</v>
      </c>
      <c r="L28" s="18">
        <f t="shared" si="7"/>
        <v>0</v>
      </c>
      <c r="M28" s="17">
        <f>AVERAGE(M14:M27)</f>
        <v>70.8</v>
      </c>
      <c r="N28" s="19">
        <f>AVERAGE(N14:N27)</f>
        <v>0.74600000000000011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C20" sqref="C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46</v>
      </c>
      <c r="C14" s="9" t="s">
        <v>40</v>
      </c>
      <c r="D14" s="9" t="s">
        <v>34</v>
      </c>
      <c r="E14" s="9">
        <v>31</v>
      </c>
      <c r="F14" s="9">
        <v>24</v>
      </c>
      <c r="G14" s="9"/>
      <c r="H14" s="10">
        <f t="shared" ref="H14:H18" si="0">(F14+G14)/E14</f>
        <v>0.77419354838709675</v>
      </c>
      <c r="I14" s="9">
        <f t="shared" ref="I14:I16" si="1">(E14-SUM(F14:G14))-K14</f>
        <v>7</v>
      </c>
      <c r="J14" s="10">
        <f t="shared" ref="J14:J18" si="2">I14/E14</f>
        <v>0.22580645161290322</v>
      </c>
      <c r="K14" s="9"/>
      <c r="L14" s="10">
        <f t="shared" ref="L14:L18" si="3">K14/E14</f>
        <v>0</v>
      </c>
      <c r="M14" s="9">
        <v>66</v>
      </c>
      <c r="N14" s="15">
        <v>0.77</v>
      </c>
    </row>
    <row r="15" spans="1:14" s="11" customFormat="1" ht="26.4" x14ac:dyDescent="0.25">
      <c r="A15" s="8" t="s">
        <v>37</v>
      </c>
      <c r="B15" s="9" t="s">
        <v>47</v>
      </c>
      <c r="C15" s="9" t="s">
        <v>41</v>
      </c>
      <c r="D15" s="9" t="s">
        <v>45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46</v>
      </c>
      <c r="C16" s="9" t="s">
        <v>42</v>
      </c>
      <c r="D16" s="9" t="s">
        <v>34</v>
      </c>
      <c r="E16" s="9">
        <v>32</v>
      </c>
      <c r="F16" s="9">
        <v>31</v>
      </c>
      <c r="G16" s="9"/>
      <c r="H16" s="10">
        <f t="shared" si="0"/>
        <v>0.96875</v>
      </c>
      <c r="I16" s="9">
        <f t="shared" si="1"/>
        <v>1</v>
      </c>
      <c r="J16" s="10">
        <f t="shared" si="2"/>
        <v>3.125E-2</v>
      </c>
      <c r="K16" s="9"/>
      <c r="L16" s="10">
        <f t="shared" si="3"/>
        <v>0</v>
      </c>
      <c r="M16" s="9">
        <v>82</v>
      </c>
      <c r="N16" s="15">
        <v>0.69</v>
      </c>
    </row>
    <row r="17" spans="1:14" s="11" customFormat="1" ht="26.4" x14ac:dyDescent="0.25">
      <c r="A17" s="8" t="s">
        <v>39</v>
      </c>
      <c r="B17" s="9" t="s">
        <v>46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4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1</v>
      </c>
    </row>
    <row r="18" spans="1:14" s="11" customFormat="1" ht="26.4" x14ac:dyDescent="0.25">
      <c r="A18" s="8" t="s">
        <v>39</v>
      </c>
      <c r="B18" s="9" t="s">
        <v>46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4"/>
        <v>0</v>
      </c>
      <c r="J18" s="10">
        <f t="shared" si="2"/>
        <v>0</v>
      </c>
      <c r="K18" s="9"/>
      <c r="L18" s="10">
        <f t="shared" si="3"/>
        <v>0</v>
      </c>
      <c r="M18" s="9">
        <v>92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79</v>
      </c>
      <c r="G29" s="17">
        <f>SUM(G14:G28)</f>
        <v>0</v>
      </c>
      <c r="H29" s="18">
        <f>SUM(F29:G29)/E29</f>
        <v>0.74528301886792447</v>
      </c>
      <c r="I29" s="17">
        <f t="shared" ref="I29" si="5">(E29-SUM(F29:G29))-K29</f>
        <v>27</v>
      </c>
      <c r="J29" s="18">
        <f t="shared" ref="J29" si="6">I29/E29</f>
        <v>0.25471698113207547</v>
      </c>
      <c r="K29" s="17">
        <f>SUM(K14:K28)</f>
        <v>0</v>
      </c>
      <c r="L29" s="18">
        <f t="shared" ref="L29" si="7">K29/E29</f>
        <v>0</v>
      </c>
      <c r="M29" s="17">
        <f>AVERAGE(M14:M28)</f>
        <v>82.5</v>
      </c>
      <c r="N29" s="19">
        <f>AVERAGE(N14:N28)</f>
        <v>0.73249999999999993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x14ac:dyDescent="0.25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MTI. MARIA DE LOS ANGELES PELAYO VAQUERO</v>
      </c>
      <c r="C38" s="24"/>
      <c r="D38" s="24"/>
      <c r="E38" s="13"/>
      <c r="F38" s="13"/>
      <c r="G38" s="24" t="s">
        <v>33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48</v>
      </c>
      <c r="C14" s="9" t="s">
        <v>40</v>
      </c>
      <c r="D14" s="9" t="s">
        <v>34</v>
      </c>
      <c r="E14" s="9">
        <v>31</v>
      </c>
      <c r="F14" s="9">
        <v>20</v>
      </c>
      <c r="G14" s="9"/>
      <c r="H14" s="10">
        <f t="shared" ref="H14:H18" si="0">(F14+G14)/E14</f>
        <v>0.64516129032258063</v>
      </c>
      <c r="I14" s="9">
        <f t="shared" ref="I14" si="1">(E14-SUM(F14:G14))-K14</f>
        <v>11</v>
      </c>
      <c r="J14" s="10">
        <f t="shared" ref="J14:J18" si="2">I14/E14</f>
        <v>0.35483870967741937</v>
      </c>
      <c r="K14" s="9"/>
      <c r="L14" s="10">
        <f t="shared" ref="L14:L18" si="3">K14/E14</f>
        <v>0</v>
      </c>
      <c r="M14" s="9">
        <v>54</v>
      </c>
      <c r="N14" s="15">
        <v>0.65</v>
      </c>
    </row>
    <row r="15" spans="1:14" s="11" customFormat="1" ht="26.4" x14ac:dyDescent="0.25">
      <c r="A15" s="8" t="s">
        <v>37</v>
      </c>
      <c r="B15" s="9" t="s">
        <v>46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ref="H15" si="4">(F15+G15)/E15</f>
        <v>1</v>
      </c>
      <c r="I15" s="9">
        <f t="shared" ref="I15" si="5">(E15-SUM(F15:G15))-K15</f>
        <v>0</v>
      </c>
      <c r="J15" s="10">
        <f t="shared" ref="J15" si="6">I15/E15</f>
        <v>0</v>
      </c>
      <c r="K15" s="9"/>
      <c r="L15" s="10">
        <f t="shared" ref="L15" si="7">K15/E15</f>
        <v>0</v>
      </c>
      <c r="M15" s="9">
        <v>82</v>
      </c>
      <c r="N15" s="15">
        <v>0.47</v>
      </c>
    </row>
    <row r="16" spans="1:14" s="11" customFormat="1" ht="26.4" x14ac:dyDescent="0.25">
      <c r="A16" s="8" t="s">
        <v>38</v>
      </c>
      <c r="B16" s="9" t="s">
        <v>47</v>
      </c>
      <c r="C16" s="9" t="s">
        <v>42</v>
      </c>
      <c r="D16" s="9" t="s">
        <v>34</v>
      </c>
      <c r="E16" s="9">
        <v>32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39</v>
      </c>
      <c r="B17" s="9" t="s">
        <v>48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8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0.89</v>
      </c>
    </row>
    <row r="18" spans="1:14" s="11" customFormat="1" ht="26.4" x14ac:dyDescent="0.25">
      <c r="A18" s="8" t="s">
        <v>39</v>
      </c>
      <c r="B18" s="9" t="s">
        <v>48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8"/>
        <v>0</v>
      </c>
      <c r="J18" s="10">
        <f t="shared" si="2"/>
        <v>0</v>
      </c>
      <c r="K18" s="9"/>
      <c r="L18" s="10">
        <f t="shared" si="3"/>
        <v>0</v>
      </c>
      <c r="M18" s="9">
        <v>93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63</v>
      </c>
      <c r="G29" s="17">
        <f>SUM(G14:G28)</f>
        <v>0</v>
      </c>
      <c r="H29" s="18">
        <f>SUM(F29:G29)/E29</f>
        <v>0.59433962264150941</v>
      </c>
      <c r="I29" s="17">
        <f t="shared" ref="I29" si="9">(E29-SUM(F29:G29))-K29</f>
        <v>43</v>
      </c>
      <c r="J29" s="18">
        <f t="shared" ref="J29" si="10">I29/E29</f>
        <v>0.40566037735849059</v>
      </c>
      <c r="K29" s="17">
        <f>SUM(K14:K28)</f>
        <v>0</v>
      </c>
      <c r="L29" s="18">
        <f t="shared" ref="L29" si="11">K29/E29</f>
        <v>0</v>
      </c>
      <c r="M29" s="17">
        <f>AVERAGE(M14:M28)</f>
        <v>79.75</v>
      </c>
      <c r="N29" s="19">
        <f>AVERAGE(N14:N28)</f>
        <v>0.62000000000000011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96" zoomScaleNormal="96" zoomScaleSheetLayoutView="100" workbookViewId="0">
      <selection activeCell="Q23" sqref="Q2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47</v>
      </c>
      <c r="C14" s="9" t="s">
        <v>40</v>
      </c>
      <c r="D14" s="9" t="s">
        <v>34</v>
      </c>
      <c r="E14" s="9">
        <v>31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37</v>
      </c>
      <c r="B15" s="9" t="s">
        <v>47</v>
      </c>
      <c r="C15" s="9" t="s">
        <v>41</v>
      </c>
      <c r="D15" s="9" t="s">
        <v>45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48</v>
      </c>
      <c r="C16" s="9" t="s">
        <v>42</v>
      </c>
      <c r="D16" s="9" t="s">
        <v>34</v>
      </c>
      <c r="E16" s="9">
        <v>32</v>
      </c>
      <c r="F16" s="9">
        <v>22</v>
      </c>
      <c r="G16" s="9"/>
      <c r="H16" s="10">
        <f t="shared" ref="H16" si="0">(F16+G16)/E16</f>
        <v>0.6875</v>
      </c>
      <c r="I16" s="9">
        <f t="shared" ref="I16" si="1">(E16-SUM(F16:G16))-K16</f>
        <v>10</v>
      </c>
      <c r="J16" s="10">
        <f t="shared" ref="J16" si="2">I16/E16</f>
        <v>0.3125</v>
      </c>
      <c r="K16" s="9"/>
      <c r="L16" s="10">
        <f t="shared" ref="L16" si="3">K16/E16</f>
        <v>0</v>
      </c>
      <c r="M16" s="9">
        <v>53</v>
      </c>
      <c r="N16" s="15">
        <v>0.69</v>
      </c>
    </row>
    <row r="17" spans="1:14" s="11" customFormat="1" ht="26.4" x14ac:dyDescent="0.25">
      <c r="A17" s="8" t="s">
        <v>39</v>
      </c>
      <c r="B17" s="9" t="s">
        <v>49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ref="H17:H18" si="4">(F17+G17)/E17</f>
        <v>1</v>
      </c>
      <c r="I17" s="9">
        <f t="shared" ref="I17:I18" si="5">(E17-SUM(F17:G17))-K17</f>
        <v>0</v>
      </c>
      <c r="J17" s="10">
        <f t="shared" ref="J17:J18" si="6">I17/E17</f>
        <v>0</v>
      </c>
      <c r="K17" s="9"/>
      <c r="L17" s="10">
        <f t="shared" ref="L17:L18" si="7">K17/E17</f>
        <v>0</v>
      </c>
      <c r="M17" s="9">
        <v>90</v>
      </c>
      <c r="N17" s="15">
        <v>0.89</v>
      </c>
    </row>
    <row r="18" spans="1:14" s="11" customFormat="1" ht="26.4" x14ac:dyDescent="0.25">
      <c r="A18" s="8" t="s">
        <v>39</v>
      </c>
      <c r="B18" s="9" t="s">
        <v>49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4"/>
        <v>1</v>
      </c>
      <c r="I18" s="9">
        <f t="shared" si="5"/>
        <v>0</v>
      </c>
      <c r="J18" s="10">
        <f t="shared" si="6"/>
        <v>0</v>
      </c>
      <c r="K18" s="9"/>
      <c r="L18" s="10">
        <f t="shared" si="7"/>
        <v>0</v>
      </c>
      <c r="M18" s="9">
        <v>93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21"/>
      <c r="I19" s="9"/>
      <c r="J19" s="21"/>
      <c r="K19" s="9"/>
      <c r="L19" s="21"/>
      <c r="M19" s="9"/>
      <c r="N19" s="22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106</v>
      </c>
      <c r="F28" s="17">
        <f>SUM(F13:F27)</f>
        <v>46</v>
      </c>
      <c r="G28" s="17">
        <f>SUM(G13:G27)</f>
        <v>0</v>
      </c>
      <c r="H28" s="18">
        <f>SUM(F28:G28)/E28</f>
        <v>0.43396226415094341</v>
      </c>
      <c r="I28" s="17">
        <f t="shared" ref="I28" si="8">(E28-SUM(F28:G28))-K28</f>
        <v>60</v>
      </c>
      <c r="J28" s="18">
        <f t="shared" ref="J28" si="9">I28/E28</f>
        <v>0.56603773584905659</v>
      </c>
      <c r="K28" s="17">
        <f>SUM(K13:K27)</f>
        <v>0</v>
      </c>
      <c r="L28" s="18">
        <f t="shared" ref="L28" si="10">K28/E28</f>
        <v>0</v>
      </c>
      <c r="M28" s="17">
        <f>AVERAGE(M13:M27)</f>
        <v>78.666666666666671</v>
      </c>
      <c r="N28" s="19">
        <f>AVERAGE(N13:N27)</f>
        <v>0.68333333333333324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02" zoomScaleNormal="102" zoomScaleSheetLayoutView="100" workbookViewId="0">
      <selection activeCell="G22" sqref="G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49" t="s">
        <v>10</v>
      </c>
      <c r="C12" s="49" t="s">
        <v>11</v>
      </c>
      <c r="D12" s="43" t="s">
        <v>12</v>
      </c>
      <c r="E12" s="43" t="s">
        <v>13</v>
      </c>
      <c r="F12" s="47" t="s">
        <v>14</v>
      </c>
      <c r="G12" s="48"/>
      <c r="H12" s="43" t="s">
        <v>15</v>
      </c>
      <c r="I12" s="43" t="s">
        <v>16</v>
      </c>
      <c r="J12" s="43" t="s">
        <v>17</v>
      </c>
      <c r="K12" s="43" t="s">
        <v>18</v>
      </c>
      <c r="L12" s="43" t="s">
        <v>19</v>
      </c>
      <c r="M12" s="43" t="s">
        <v>20</v>
      </c>
      <c r="N12" s="45" t="s">
        <v>21</v>
      </c>
    </row>
    <row r="13" spans="1:14" x14ac:dyDescent="0.25">
      <c r="A13" s="38"/>
      <c r="B13" s="50"/>
      <c r="C13" s="50"/>
      <c r="D13" s="44"/>
      <c r="E13" s="44"/>
      <c r="F13" s="7" t="s">
        <v>22</v>
      </c>
      <c r="G13" s="7" t="s">
        <v>23</v>
      </c>
      <c r="H13" s="44"/>
      <c r="I13" s="44"/>
      <c r="J13" s="44"/>
      <c r="K13" s="44"/>
      <c r="L13" s="44"/>
      <c r="M13" s="44"/>
      <c r="N13" s="46"/>
    </row>
    <row r="14" spans="1:14" s="11" customFormat="1" ht="26.4" x14ac:dyDescent="0.25">
      <c r="A14" s="8" t="s">
        <v>36</v>
      </c>
      <c r="B14" s="9" t="s">
        <v>50</v>
      </c>
      <c r="C14" s="9" t="s">
        <v>40</v>
      </c>
      <c r="D14" s="9" t="s">
        <v>34</v>
      </c>
      <c r="E14" s="9">
        <v>31</v>
      </c>
      <c r="F14" s="9">
        <v>21</v>
      </c>
      <c r="G14" s="9">
        <v>6</v>
      </c>
      <c r="H14" s="10">
        <f t="shared" ref="H14:H18" si="0">(F14+G14)/E14</f>
        <v>0.87096774193548387</v>
      </c>
      <c r="I14" s="9">
        <f t="shared" ref="I14:I15" si="1">(E14-SUM(F14:G14))-K14</f>
        <v>4</v>
      </c>
      <c r="J14" s="10">
        <f t="shared" ref="J14:J18" si="2">I14/E14</f>
        <v>0.12903225806451613</v>
      </c>
      <c r="K14" s="9">
        <v>0</v>
      </c>
      <c r="L14" s="10">
        <f t="shared" ref="L14:L18" si="3">K14/E14</f>
        <v>0</v>
      </c>
      <c r="M14" s="9">
        <v>74</v>
      </c>
      <c r="N14" s="15">
        <v>0.77</v>
      </c>
    </row>
    <row r="15" spans="1:14" s="11" customFormat="1" ht="26.4" x14ac:dyDescent="0.25">
      <c r="A15" s="8" t="s">
        <v>37</v>
      </c>
      <c r="B15" s="9" t="s">
        <v>50</v>
      </c>
      <c r="C15" s="9" t="s">
        <v>41</v>
      </c>
      <c r="D15" s="9" t="s">
        <v>45</v>
      </c>
      <c r="E15" s="9">
        <v>19</v>
      </c>
      <c r="F15" s="9">
        <v>18</v>
      </c>
      <c r="G15" s="9">
        <v>1</v>
      </c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87</v>
      </c>
      <c r="N15" s="15">
        <v>0.74</v>
      </c>
    </row>
    <row r="16" spans="1:14" s="53" customFormat="1" ht="26.4" x14ac:dyDescent="0.25">
      <c r="A16" s="51" t="s">
        <v>38</v>
      </c>
      <c r="B16" s="52" t="s">
        <v>50</v>
      </c>
      <c r="C16" s="52" t="s">
        <v>42</v>
      </c>
      <c r="D16" s="52" t="s">
        <v>34</v>
      </c>
      <c r="E16" s="52">
        <v>32</v>
      </c>
      <c r="F16" s="52">
        <v>19</v>
      </c>
      <c r="G16" s="52">
        <v>12</v>
      </c>
      <c r="H16" s="21">
        <f t="shared" ref="H16" si="4">(F16+G16)/E16</f>
        <v>0.96875</v>
      </c>
      <c r="I16" s="52">
        <f t="shared" ref="I16" si="5">(E16-SUM(F16:G16))-K16</f>
        <v>1</v>
      </c>
      <c r="J16" s="21">
        <f t="shared" ref="J16" si="6">I16/E16</f>
        <v>3.125E-2</v>
      </c>
      <c r="K16" s="52">
        <v>0</v>
      </c>
      <c r="L16" s="21">
        <f t="shared" ref="L16" si="7">K16/E16</f>
        <v>0</v>
      </c>
      <c r="M16" s="52">
        <v>81</v>
      </c>
      <c r="N16" s="22">
        <v>0.72</v>
      </c>
    </row>
    <row r="17" spans="1:14" s="11" customFormat="1" ht="26.4" x14ac:dyDescent="0.25">
      <c r="A17" s="8" t="s">
        <v>39</v>
      </c>
      <c r="B17" s="9" t="s">
        <v>50</v>
      </c>
      <c r="C17" s="9" t="s">
        <v>43</v>
      </c>
      <c r="D17" s="9" t="s">
        <v>34</v>
      </c>
      <c r="E17" s="9">
        <v>9</v>
      </c>
      <c r="F17" s="9">
        <v>8</v>
      </c>
      <c r="G17" s="9">
        <v>1</v>
      </c>
      <c r="H17" s="10">
        <f t="shared" si="0"/>
        <v>1</v>
      </c>
      <c r="I17" s="9">
        <f t="shared" ref="I17:I18" si="8">(E17-SUM(F17:G17))-K17</f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90</v>
      </c>
      <c r="N17" s="15">
        <v>0.78</v>
      </c>
    </row>
    <row r="18" spans="1:14" s="11" customFormat="1" ht="26.4" x14ac:dyDescent="0.25">
      <c r="A18" s="8" t="s">
        <v>39</v>
      </c>
      <c r="B18" s="9" t="s">
        <v>50</v>
      </c>
      <c r="C18" s="9" t="s">
        <v>44</v>
      </c>
      <c r="D18" s="9" t="s">
        <v>34</v>
      </c>
      <c r="E18" s="9">
        <v>15</v>
      </c>
      <c r="F18" s="9">
        <v>14</v>
      </c>
      <c r="G18" s="9">
        <v>1</v>
      </c>
      <c r="H18" s="10">
        <f t="shared" si="0"/>
        <v>1</v>
      </c>
      <c r="I18" s="9">
        <f t="shared" si="8"/>
        <v>0</v>
      </c>
      <c r="J18" s="10">
        <f t="shared" si="2"/>
        <v>0</v>
      </c>
      <c r="K18" s="9">
        <v>0</v>
      </c>
      <c r="L18" s="10">
        <f t="shared" si="3"/>
        <v>0</v>
      </c>
      <c r="M18" s="9">
        <v>90</v>
      </c>
      <c r="N18" s="15">
        <v>0.8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80</v>
      </c>
      <c r="G28" s="17">
        <f>SUM(G14:G27)</f>
        <v>21</v>
      </c>
      <c r="H28" s="18">
        <f>SUM(F28:G28)/E28</f>
        <v>0.95283018867924529</v>
      </c>
      <c r="I28" s="17">
        <f t="shared" ref="I28" si="9">(E28-SUM(F28:G28))-K28</f>
        <v>5</v>
      </c>
      <c r="J28" s="18">
        <f t="shared" ref="J28" si="10">I28/E28</f>
        <v>4.716981132075472E-2</v>
      </c>
      <c r="K28" s="17">
        <f>SUM(K14:K27)</f>
        <v>0</v>
      </c>
      <c r="L28" s="18">
        <f t="shared" ref="L28" si="11">K28/E28</f>
        <v>0</v>
      </c>
      <c r="M28" s="17">
        <f>AVERAGE(M14:M27)</f>
        <v>84.4</v>
      </c>
      <c r="N28" s="19">
        <f>AVERAGE(N14:N27)</f>
        <v>0.7619999999999999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40" t="s">
        <v>33</v>
      </c>
      <c r="H34" s="40"/>
      <c r="I34" s="40"/>
      <c r="J34" s="4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MTI. MARIA DE LOS ANGELES PELAYO VAQUERO</v>
      </c>
      <c r="C37" s="42"/>
      <c r="D37" s="42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2025-06-12T21:15:29Z</dcterms:modified>
  <cp:category/>
  <cp:contentStatus/>
</cp:coreProperties>
</file>