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20D007F8-3B67-45DC-8263-1C3BC2D1CE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E15" i="4" l="1"/>
  <c r="L15" i="4" s="1"/>
  <c r="E16" i="4"/>
  <c r="I16" i="4" s="1"/>
  <c r="E17" i="4"/>
  <c r="L17" i="4" s="1"/>
  <c r="E18" i="4"/>
  <c r="I18" i="4" s="1"/>
  <c r="E14" i="4"/>
  <c r="D15" i="4"/>
  <c r="D16" i="4"/>
  <c r="D17" i="4"/>
  <c r="D18" i="4"/>
  <c r="D14" i="4"/>
  <c r="C15" i="4"/>
  <c r="C16" i="4"/>
  <c r="C17" i="4"/>
  <c r="C18" i="4"/>
  <c r="C14" i="4"/>
  <c r="A15" i="4"/>
  <c r="A16" i="4"/>
  <c r="A17" i="4"/>
  <c r="A18" i="4"/>
  <c r="A14" i="4"/>
  <c r="E15" i="3"/>
  <c r="I15" i="3" s="1"/>
  <c r="E16" i="3"/>
  <c r="E17" i="3"/>
  <c r="I17" i="3" s="1"/>
  <c r="E18" i="3"/>
  <c r="E14" i="3"/>
  <c r="C15" i="3"/>
  <c r="C16" i="3"/>
  <c r="C17" i="3"/>
  <c r="C18" i="3"/>
  <c r="C14" i="3"/>
  <c r="A18" i="3"/>
  <c r="A15" i="3"/>
  <c r="A16" i="3"/>
  <c r="A17" i="3"/>
  <c r="A14" i="3"/>
  <c r="G29" i="4"/>
  <c r="G29" i="3"/>
  <c r="G29" i="2"/>
  <c r="D17" i="3"/>
  <c r="D16" i="3"/>
  <c r="D15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15" i="4" l="1"/>
  <c r="I17" i="4"/>
  <c r="L18" i="4"/>
  <c r="L16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L18" i="5" l="1"/>
  <c r="I18" i="5"/>
  <c r="J18" i="5" s="1"/>
  <c r="H18" i="5"/>
  <c r="I18" i="2"/>
  <c r="L18" i="2"/>
  <c r="I17" i="2"/>
  <c r="L17" i="2"/>
  <c r="I15" i="2" l="1"/>
  <c r="L18" i="3"/>
  <c r="I18" i="3"/>
  <c r="L16" i="3"/>
  <c r="I16" i="3"/>
  <c r="L14" i="3"/>
  <c r="I14" i="3"/>
  <c r="N20" i="4"/>
  <c r="M20" i="4"/>
  <c r="K20" i="4"/>
  <c r="G20" i="4"/>
  <c r="F20" i="4"/>
  <c r="N20" i="3"/>
  <c r="M20" i="3"/>
  <c r="K20" i="3"/>
  <c r="G20" i="3"/>
  <c r="F20" i="3"/>
  <c r="E20" i="3"/>
  <c r="N20" i="2"/>
  <c r="M20" i="2"/>
  <c r="K20" i="2"/>
  <c r="G20" i="2"/>
  <c r="F20" i="2"/>
  <c r="N19" i="1"/>
  <c r="M19" i="1"/>
  <c r="K19" i="1"/>
  <c r="G19" i="1"/>
  <c r="F19" i="1"/>
  <c r="E19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29" i="4" s="1"/>
  <c r="L8" i="4"/>
  <c r="H8" i="4"/>
  <c r="E8" i="4"/>
  <c r="B10" i="3"/>
  <c r="B29" i="3" s="1"/>
  <c r="L8" i="3"/>
  <c r="H8" i="3"/>
  <c r="E8" i="3"/>
  <c r="E14" i="2"/>
  <c r="L14" i="2" s="1"/>
  <c r="D14" i="2"/>
  <c r="C14" i="2"/>
  <c r="A14" i="2"/>
  <c r="B10" i="2"/>
  <c r="B29" i="2" s="1"/>
  <c r="L8" i="2"/>
  <c r="H8" i="2"/>
  <c r="E8" i="2"/>
  <c r="B28" i="1"/>
  <c r="L14" i="4" l="1"/>
  <c r="L19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20" i="4"/>
  <c r="L20" i="4" s="1"/>
  <c r="I20" i="4"/>
  <c r="I14" i="2"/>
  <c r="E20" i="2"/>
  <c r="L20" i="2" s="1"/>
  <c r="L20" i="3"/>
  <c r="I20" i="3"/>
  <c r="I19" i="1"/>
  <c r="I20" i="5" l="1"/>
  <c r="J20" i="5" s="1"/>
  <c r="L20" i="5"/>
  <c r="I20" i="2"/>
</calcChain>
</file>

<file path=xl/sharedStrings.xml><?xml version="1.0" encoding="utf-8"?>
<sst xmlns="http://schemas.openxmlformats.org/spreadsheetml/2006/main" count="187" uniqueCount="48">
  <si>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</si>
  <si>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</si>
  <si>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</si>
  <si>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</si>
  <si>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</si>
  <si>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</si>
  <si>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</si>
  <si>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</si>
  <si>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</si>
  <si>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</si>
  <si>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</si>
  <si>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</si>
  <si>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</si>
  <si>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</si>
  <si>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</si>
  <si>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</si>
  <si>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</si>
  <si>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</si>
  <si>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</si>
  <si>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</si>
  <si>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</si>
  <si>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</si>
  <si>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</si>
  <si>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</si>
  <si>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</si>
  <si>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</si>
  <si>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</si>
  <si>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</si>
  <si>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</si>
  <si>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</si>
  <si>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</si>
  <si>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</si>
  <si>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</si>
  <si>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</si>
  <si>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</si>
  <si>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</si>
  <si>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</si>
  <si>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</si>
  <si>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</si>
  <si>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AGOSTO - DICIEMBRE 2024</t>
  </si>
  <si>
    <t>MÉTODOS NUMÉRICOS</t>
  </si>
  <si>
    <t>404A</t>
  </si>
  <si>
    <t>404B</t>
  </si>
  <si>
    <t>SISTEMAS PROGRAMABLES</t>
  </si>
  <si>
    <t>604A</t>
  </si>
  <si>
    <t>604B</t>
  </si>
  <si>
    <t>TALLER DE INVESTIGACIÓN II</t>
  </si>
  <si>
    <t>804AP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</si>
</sst>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0" zoomScaleNormal="80" zoomScaleSheetLayoutView="50" workbookViewId="0">
      <selection activeCell="Q11" sqref="Q11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4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 t="s">
        <v>35</v>
      </c>
      <c r="C8" s="35"/>
      <c r="D8" s="6" t="s">
        <v>6</v>
      </c>
      <c r="E8" s="7">
        <v>5</v>
      </c>
      <c r="F8" s="1"/>
      <c r="G8" s="4" t="s">
        <v>7</v>
      </c>
      <c r="H8" s="7">
        <v>4</v>
      </c>
      <c r="I8" s="43" t="s">
        <v>8</v>
      </c>
      <c r="J8" s="31"/>
      <c r="K8" s="31"/>
      <c r="L8" s="36" t="s">
        <v>39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">
        <v>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0" t="s">
        <v>40</v>
      </c>
      <c r="B14" s="11">
        <v>1</v>
      </c>
      <c r="C14" s="11" t="s">
        <v>41</v>
      </c>
      <c r="D14" s="11" t="s">
        <v>36</v>
      </c>
      <c r="E14" s="11">
        <v>26</v>
      </c>
      <c r="F14" s="11">
        <v>19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69</v>
      </c>
      <c r="N14" s="13">
        <v>0.73</v>
      </c>
    </row>
    <row r="15" spans="1:14" ht="12.75" customHeight="1" x14ac:dyDescent="0.35">
      <c r="A15" s="10" t="s">
        <v>40</v>
      </c>
      <c r="B15" s="11">
        <v>1</v>
      </c>
      <c r="C15" s="11" t="s">
        <v>42</v>
      </c>
      <c r="D15" s="11" t="s">
        <v>36</v>
      </c>
      <c r="E15" s="11">
        <v>20</v>
      </c>
      <c r="F15" s="11">
        <v>14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65</v>
      </c>
      <c r="N15" s="13">
        <v>0.7</v>
      </c>
    </row>
    <row r="16" spans="1:14" ht="12.75" customHeight="1" x14ac:dyDescent="0.35">
      <c r="A16" s="10" t="s">
        <v>43</v>
      </c>
      <c r="B16" s="11">
        <v>1</v>
      </c>
      <c r="C16" s="11" t="s">
        <v>44</v>
      </c>
      <c r="D16" s="11" t="s">
        <v>36</v>
      </c>
      <c r="E16" s="11">
        <v>28</v>
      </c>
      <c r="F16" s="11">
        <v>27</v>
      </c>
      <c r="G16" s="11"/>
      <c r="H16" s="12"/>
      <c r="I16" s="11">
        <f t="shared" ref="I16:I18" si="1">(E16-SUM(F16:G16))-K16</f>
        <v>1</v>
      </c>
      <c r="J16" s="12"/>
      <c r="K16" s="11">
        <v>0</v>
      </c>
      <c r="L16" s="12">
        <f t="shared" si="0"/>
        <v>0</v>
      </c>
      <c r="M16" s="11">
        <v>95</v>
      </c>
      <c r="N16" s="13">
        <v>0.96</v>
      </c>
    </row>
    <row r="17" spans="1:14" ht="12.75" customHeight="1" x14ac:dyDescent="0.35">
      <c r="A17" s="10" t="s">
        <v>43</v>
      </c>
      <c r="B17" s="11">
        <v>1</v>
      </c>
      <c r="C17" s="11" t="s">
        <v>45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99</v>
      </c>
      <c r="N17" s="13">
        <v>1</v>
      </c>
    </row>
    <row r="18" spans="1:14" ht="12.75" customHeight="1" x14ac:dyDescent="0.35">
      <c r="A18" s="10" t="s">
        <v>46</v>
      </c>
      <c r="B18" s="11" t="s">
        <v>34</v>
      </c>
      <c r="C18" s="11" t="s">
        <v>47</v>
      </c>
      <c r="D18" s="11" t="s">
        <v>36</v>
      </c>
      <c r="E18" s="11">
        <v>12</v>
      </c>
      <c r="F18" s="11"/>
      <c r="G18" s="11"/>
      <c r="H18" s="12"/>
      <c r="I18" s="11">
        <f t="shared" si="1"/>
        <v>12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12.75" customHeight="1" x14ac:dyDescent="0.35">
      <c r="A19" s="14" t="s">
        <v>26</v>
      </c>
      <c r="B19" s="15" t="s">
        <v>25</v>
      </c>
      <c r="C19" s="15" t="s">
        <v>25</v>
      </c>
      <c r="D19" s="15" t="s">
        <v>25</v>
      </c>
      <c r="E19" s="15">
        <f>SUM(E14:E18)</f>
        <v>101</v>
      </c>
      <c r="F19" s="15">
        <f>SUM(F14:F18)</f>
        <v>75</v>
      </c>
      <c r="G19" s="15">
        <f>SUM(G14:G18)</f>
        <v>0</v>
      </c>
      <c r="H19" s="16"/>
      <c r="I19" s="15">
        <f>SUM(I14:I18)</f>
        <v>26</v>
      </c>
      <c r="J19" s="16"/>
      <c r="K19" s="15">
        <f>SUM(K14:K18)</f>
        <v>0</v>
      </c>
      <c r="L19" s="16">
        <f t="shared" ref="L19" si="3">K19/E19</f>
        <v>0</v>
      </c>
      <c r="M19" s="15">
        <f>AVERAGE(M14:M18)</f>
        <v>82</v>
      </c>
      <c r="N19" s="17">
        <f>AVERAGE(N14:N18)</f>
        <v>0.84749999999999992</v>
      </c>
    </row>
    <row r="20" spans="1:14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0" customHeight="1" x14ac:dyDescent="0.35">
      <c r="A21" s="49" t="s">
        <v>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4" spans="1:14" ht="12.75" customHeight="1" x14ac:dyDescent="0.35">
      <c r="A24" s="1"/>
      <c r="B24" s="50" t="s">
        <v>28</v>
      </c>
      <c r="C24" s="31"/>
      <c r="D24" s="31"/>
      <c r="E24" s="1"/>
      <c r="F24" s="1"/>
      <c r="G24" s="32" t="s">
        <v>29</v>
      </c>
      <c r="H24" s="31"/>
      <c r="I24" s="31"/>
      <c r="J24" s="31"/>
    </row>
    <row r="25" spans="1:14" ht="62.25" customHeight="1" x14ac:dyDescent="0.35">
      <c r="A25" s="1"/>
      <c r="B25" s="51"/>
      <c r="C25" s="35"/>
      <c r="D25" s="35"/>
      <c r="E25" s="1"/>
      <c r="F25" s="1"/>
      <c r="G25" s="36"/>
      <c r="H25" s="35"/>
      <c r="I25" s="35"/>
      <c r="J25" s="35"/>
    </row>
    <row r="26" spans="1:14" ht="12.75" hidden="1" customHeight="1" x14ac:dyDescent="0.35">
      <c r="A26" s="52" t="s">
        <v>30</v>
      </c>
      <c r="B26" s="31"/>
      <c r="C26" s="8"/>
      <c r="D26" s="1"/>
      <c r="E26" s="52"/>
      <c r="F26" s="31"/>
      <c r="G26" s="31"/>
      <c r="H26" s="31"/>
      <c r="I26" s="1"/>
      <c r="J26" s="1"/>
    </row>
    <row r="27" spans="1:14" ht="12.75" hidden="1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45" customHeight="1" x14ac:dyDescent="0.35">
      <c r="A28" s="1"/>
      <c r="B28" s="47" t="str">
        <f>B10</f>
        <v>ANA FRANCISCA LULE RANGEL</v>
      </c>
      <c r="C28" s="31"/>
      <c r="D28" s="31"/>
      <c r="E28" s="19"/>
      <c r="F28" s="19"/>
      <c r="G28" s="48" t="s">
        <v>38</v>
      </c>
      <c r="H28" s="31"/>
      <c r="I28" s="31"/>
      <c r="J28" s="31"/>
    </row>
  </sheetData>
  <mergeCells count="31">
    <mergeCell ref="B28:D28"/>
    <mergeCell ref="G28:J28"/>
    <mergeCell ref="A21:N21"/>
    <mergeCell ref="B24:D24"/>
    <mergeCell ref="G24:J24"/>
    <mergeCell ref="B25:D25"/>
    <mergeCell ref="G25:J25"/>
    <mergeCell ref="A26:B26"/>
    <mergeCell ref="E26:H2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topLeftCell="A4" workbookViewId="0">
      <selection activeCell="F18" sqref="F1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4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2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3" t="s">
        <v>8</v>
      </c>
      <c r="J8" s="31"/>
      <c r="K8" s="31"/>
      <c r="L8" s="36" t="str">
        <f>'1'!L8</f>
        <v>AGOSTO - DICIEMBRE 2024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ref="I16:I18" si="2">(E16-SUM(F16:G16))-K16</f>
        <v>28</v>
      </c>
      <c r="J16" s="12"/>
      <c r="K16" s="11">
        <v>0</v>
      </c>
      <c r="L16" s="12">
        <f t="shared" ref="L16:L18" si="3">K16/E16</f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2"/>
        <v>15</v>
      </c>
      <c r="J17" s="12"/>
      <c r="K17" s="11">
        <v>0</v>
      </c>
      <c r="L17" s="12">
        <f t="shared" si="3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/>
      <c r="I18" s="11">
        <f t="shared" si="2"/>
        <v>12</v>
      </c>
      <c r="J18" s="12"/>
      <c r="K18" s="11">
        <v>0</v>
      </c>
      <c r="L18" s="12">
        <f t="shared" si="3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/>
      <c r="I20" s="15">
        <f>SUM(I14:I19)</f>
        <v>101</v>
      </c>
      <c r="J20" s="16"/>
      <c r="K20" s="15">
        <f>SUM(K14:K19)</f>
        <v>0</v>
      </c>
      <c r="L20" s="16">
        <f t="shared" ref="L20" si="4">K20/E20</f>
        <v>0</v>
      </c>
      <c r="M20" s="20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topLeftCell="A10" workbookViewId="0">
      <selection activeCell="G26" sqref="G26:J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3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3" t="s">
        <v>8</v>
      </c>
      <c r="J8" s="31"/>
      <c r="K8" s="31"/>
      <c r="L8" s="36" t="str">
        <f>'1'!L8</f>
        <v>AGOSTO - DICIEMBRE 2024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'1'!D$14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:L18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'1'!D$14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'1'!D$15</f>
        <v>ISIC</v>
      </c>
      <c r="E16" s="11">
        <f>'1'!E16</f>
        <v>28</v>
      </c>
      <c r="F16" s="11"/>
      <c r="G16" s="11"/>
      <c r="H16" s="12"/>
      <c r="I16" s="11">
        <f>(E16-SUM(F16:G16))-K16</f>
        <v>28</v>
      </c>
      <c r="J16" s="12"/>
      <c r="K16" s="11">
        <v>0</v>
      </c>
      <c r="L16" s="12">
        <f t="shared" si="0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'1'!D$15</f>
        <v>ISIC</v>
      </c>
      <c r="E17" s="11">
        <f>'1'!E17</f>
        <v>15</v>
      </c>
      <c r="F17" s="11"/>
      <c r="G17" s="11"/>
      <c r="H17" s="12"/>
      <c r="I17" s="11">
        <f>(E17-SUM(F17:G17))-K17</f>
        <v>15</v>
      </c>
      <c r="J17" s="12"/>
      <c r="K17" s="11">
        <v>0</v>
      </c>
      <c r="L17" s="12">
        <f t="shared" ref="L17" si="2">K17/E17</f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'1'!D16</f>
        <v>ISIC</v>
      </c>
      <c r="E18" s="11">
        <f>'1'!E18</f>
        <v>12</v>
      </c>
      <c r="F18" s="11"/>
      <c r="G18" s="11"/>
      <c r="H18" s="12"/>
      <c r="I18" s="11">
        <f t="shared" ref="I18" si="3">(E18-SUM(F18:G18))-K18</f>
        <v>12</v>
      </c>
      <c r="J18" s="12"/>
      <c r="K18" s="11">
        <v>0</v>
      </c>
      <c r="L18" s="12">
        <f t="shared" si="0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/>
      <c r="I20" s="15">
        <f>SUM(I14:I19)</f>
        <v>101</v>
      </c>
      <c r="J20" s="16"/>
      <c r="K20" s="15">
        <f>SUM(K14:K19)</f>
        <v>0</v>
      </c>
      <c r="L20" s="16">
        <f t="shared" ref="L20" si="4"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4" zoomScaleNormal="100" workbookViewId="0">
      <selection activeCell="A19" sqref="A19:N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4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3" t="s">
        <v>8</v>
      </c>
      <c r="J8" s="31"/>
      <c r="K8" s="31"/>
      <c r="L8" s="36" t="str">
        <f>'1'!L8</f>
        <v>AGOSTO - DICIEMBRE 2024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 t="shared" ref="I15:I18" si="1">(E15-SUM(F15:G15))-K15</f>
        <v>20</v>
      </c>
      <c r="J15" s="12"/>
      <c r="K15" s="11">
        <v>0</v>
      </c>
      <c r="L15" s="12">
        <f t="shared" ref="L15:L18" si="2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1"/>
        <v>28</v>
      </c>
      <c r="J16" s="12"/>
      <c r="K16" s="11">
        <v>0</v>
      </c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</row>
    <row r="18" spans="1:14" ht="12.75" customHeight="1" x14ac:dyDescent="0.35">
      <c r="A18" s="21" t="str">
        <f>'1'!A18</f>
        <v>TALLER DE INVESTIGACIÓN II</v>
      </c>
      <c r="B18" s="21"/>
      <c r="C18" s="21" t="str">
        <f>'1'!C18</f>
        <v>804AP</v>
      </c>
      <c r="D18" s="21" t="str">
        <f>'1'!D18</f>
        <v>ISIC</v>
      </c>
      <c r="E18" s="21">
        <f>'1'!E18</f>
        <v>12</v>
      </c>
      <c r="F18" s="21"/>
      <c r="G18" s="21"/>
      <c r="H18" s="22"/>
      <c r="I18" s="21">
        <f t="shared" si="1"/>
        <v>12</v>
      </c>
      <c r="J18" s="22"/>
      <c r="K18" s="21">
        <v>0</v>
      </c>
      <c r="L18" s="22">
        <f t="shared" si="2"/>
        <v>0</v>
      </c>
      <c r="M18" s="21"/>
      <c r="N18" s="23"/>
    </row>
    <row r="19" spans="1:14" ht="12.75" customHeight="1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2.75" customHeight="1" x14ac:dyDescent="0.35">
      <c r="A20" s="24" t="s">
        <v>26</v>
      </c>
      <c r="B20" s="25" t="s">
        <v>25</v>
      </c>
      <c r="C20" s="25" t="s">
        <v>25</v>
      </c>
      <c r="D20" s="25" t="s">
        <v>25</v>
      </c>
      <c r="E20" s="25">
        <f>SUM(E14:E19)</f>
        <v>101</v>
      </c>
      <c r="F20" s="25">
        <f>SUM(F14:F19)</f>
        <v>0</v>
      </c>
      <c r="G20" s="25">
        <f>SUM(G14:G19)</f>
        <v>0</v>
      </c>
      <c r="H20" s="26"/>
      <c r="I20" s="25">
        <f>SUM(I14:I19)</f>
        <v>101</v>
      </c>
      <c r="J20" s="26"/>
      <c r="K20" s="25">
        <f>SUM(K14:K19)</f>
        <v>0</v>
      </c>
      <c r="L20" s="26">
        <f t="shared" ref="L20" si="3">K20/E20</f>
        <v>0</v>
      </c>
      <c r="M20" s="27" t="e">
        <f>AVERAGE(M14:M19)</f>
        <v>#DIV/0!</v>
      </c>
      <c r="N20" s="28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3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  <c r="K25" s="1"/>
      <c r="L25" s="1"/>
      <c r="M25" s="1"/>
      <c r="N25" s="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  <c r="K26" s="1"/>
      <c r="L26" s="1"/>
      <c r="M26" s="1"/>
      <c r="N26" s="1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  <c r="K27" s="1"/>
      <c r="L27" s="1"/>
      <c r="M27" s="1"/>
      <c r="N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  <c r="K29" s="1"/>
      <c r="L29" s="1"/>
      <c r="M29" s="1"/>
      <c r="N29" s="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80" zoomScaleNormal="80" workbookViewId="0">
      <selection activeCell="P26" sqref="P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 t="s">
        <v>33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3" t="s">
        <v>8</v>
      </c>
      <c r="J8" s="31"/>
      <c r="K8" s="31"/>
      <c r="L8" s="36" t="str">
        <f>'1'!L8</f>
        <v>AGOSTO - DICIEMBRE 2024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>
        <f>(F14+G14)/E14</f>
        <v>0</v>
      </c>
      <c r="I14" s="11">
        <f t="shared" ref="I14:I17" si="0">(E14-SUM(F14:G14))-K14</f>
        <v>26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>
        <f t="shared" ref="H15:H17" si="3">(F15+G15)/E15</f>
        <v>0</v>
      </c>
      <c r="I15" s="11">
        <f t="shared" si="0"/>
        <v>20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3"/>
        <v>0</v>
      </c>
      <c r="I16" s="11">
        <f t="shared" si="0"/>
        <v>28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12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>
        <f>SUM(F20:G20)/E20</f>
        <v>0</v>
      </c>
      <c r="I20" s="15">
        <f>(E20-SUM(F20:G20))-K20</f>
        <v>101</v>
      </c>
      <c r="J20" s="16">
        <f>I20/E20</f>
        <v>1</v>
      </c>
      <c r="K20" s="15">
        <f>SUM(K14:K19)</f>
        <v>0</v>
      </c>
      <c r="L20" s="16">
        <f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">
        <v>37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2025-03-07T22:22:20Z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