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PersonalTec\25251-FebJun\RepSGI\"/>
    </mc:Choice>
  </mc:AlternateContent>
  <xr:revisionPtr revIDLastSave="0" documentId="13_ncr:1_{D68AAF3C-DF4B-484A-9CC6-485FBF48FAA0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Final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hsYmOUhulS1JgoWsTdzTFaaCHZmw=="/>
    </ext>
  </extLst>
</workbook>
</file>

<file path=xl/calcChain.xml><?xml version="1.0" encoding="utf-8"?>
<calcChain xmlns="http://schemas.openxmlformats.org/spreadsheetml/2006/main">
  <c r="I19" i="2" l="1"/>
  <c r="L19" i="2"/>
  <c r="A19" i="2"/>
  <c r="C19" i="2"/>
  <c r="D19" i="2"/>
  <c r="E19" i="2"/>
  <c r="E18" i="2"/>
  <c r="D18" i="2"/>
  <c r="C18" i="2"/>
  <c r="A18" i="2"/>
  <c r="D17" i="2"/>
  <c r="E17" i="2"/>
  <c r="I17" i="2" s="1"/>
  <c r="C17" i="2"/>
  <c r="E16" i="2"/>
  <c r="D16" i="2"/>
  <c r="C16" i="2"/>
  <c r="A16" i="2"/>
  <c r="A17" i="2"/>
  <c r="L17" i="2"/>
  <c r="E15" i="4"/>
  <c r="L15" i="4" s="1"/>
  <c r="E16" i="4"/>
  <c r="I16" i="4" s="1"/>
  <c r="E17" i="4"/>
  <c r="L17" i="4" s="1"/>
  <c r="E18" i="4"/>
  <c r="I18" i="4" s="1"/>
  <c r="E14" i="4"/>
  <c r="D15" i="4"/>
  <c r="D16" i="4"/>
  <c r="D17" i="4"/>
  <c r="D18" i="4"/>
  <c r="D14" i="4"/>
  <c r="C15" i="4"/>
  <c r="C16" i="4"/>
  <c r="C17" i="4"/>
  <c r="C18" i="4"/>
  <c r="C14" i="4"/>
  <c r="A15" i="4"/>
  <c r="A16" i="4"/>
  <c r="A17" i="4"/>
  <c r="A18" i="4"/>
  <c r="A14" i="4"/>
  <c r="E15" i="3"/>
  <c r="I15" i="3" s="1"/>
  <c r="E16" i="3"/>
  <c r="E17" i="3"/>
  <c r="I17" i="3" s="1"/>
  <c r="E18" i="3"/>
  <c r="E14" i="3"/>
  <c r="C15" i="3"/>
  <c r="C16" i="3"/>
  <c r="C17" i="3"/>
  <c r="C18" i="3"/>
  <c r="C14" i="3"/>
  <c r="A18" i="3"/>
  <c r="A15" i="3"/>
  <c r="A16" i="3"/>
  <c r="A17" i="3"/>
  <c r="A14" i="3"/>
  <c r="G29" i="4"/>
  <c r="G29" i="3"/>
  <c r="G31" i="2"/>
  <c r="D17" i="3"/>
  <c r="D16" i="3"/>
  <c r="D15" i="3"/>
  <c r="D14" i="3"/>
  <c r="A15" i="2"/>
  <c r="C15" i="2"/>
  <c r="D15" i="2"/>
  <c r="E15" i="2"/>
  <c r="A20" i="2"/>
  <c r="C20" i="2"/>
  <c r="D20" i="2"/>
  <c r="E20" i="2"/>
  <c r="L18" i="1"/>
  <c r="I14" i="1"/>
  <c r="L14" i="1"/>
  <c r="I15" i="1"/>
  <c r="L15" i="1"/>
  <c r="I16" i="1"/>
  <c r="L16" i="1"/>
  <c r="I17" i="1"/>
  <c r="L17" i="1"/>
  <c r="I18" i="1"/>
  <c r="I15" i="4" l="1"/>
  <c r="I17" i="4"/>
  <c r="L18" i="4"/>
  <c r="L16" i="4"/>
  <c r="L17" i="3"/>
  <c r="L15" i="3"/>
  <c r="L16" i="2" l="1"/>
  <c r="I16" i="2"/>
  <c r="E15" i="5" l="1"/>
  <c r="E16" i="5"/>
  <c r="E17" i="5"/>
  <c r="E18" i="5"/>
  <c r="D15" i="5"/>
  <c r="D16" i="5"/>
  <c r="D17" i="5"/>
  <c r="D18" i="5"/>
  <c r="C18" i="5"/>
  <c r="C15" i="5"/>
  <c r="C16" i="5"/>
  <c r="C17" i="5"/>
  <c r="A18" i="5"/>
  <c r="A15" i="5"/>
  <c r="A16" i="5"/>
  <c r="A17" i="5"/>
  <c r="D18" i="3"/>
  <c r="L18" i="5" l="1"/>
  <c r="I18" i="5"/>
  <c r="J18" i="5" s="1"/>
  <c r="H18" i="5"/>
  <c r="I20" i="2"/>
  <c r="L20" i="2"/>
  <c r="I18" i="2"/>
  <c r="L18" i="2"/>
  <c r="I15" i="2" l="1"/>
  <c r="L18" i="3"/>
  <c r="I18" i="3"/>
  <c r="L16" i="3"/>
  <c r="I16" i="3"/>
  <c r="L14" i="3"/>
  <c r="I14" i="3"/>
  <c r="N20" i="4"/>
  <c r="M20" i="4"/>
  <c r="K20" i="4"/>
  <c r="G20" i="4"/>
  <c r="F20" i="4"/>
  <c r="N20" i="3"/>
  <c r="M20" i="3"/>
  <c r="K20" i="3"/>
  <c r="G20" i="3"/>
  <c r="F20" i="3"/>
  <c r="E20" i="3"/>
  <c r="N22" i="2"/>
  <c r="M22" i="2"/>
  <c r="K22" i="2"/>
  <c r="G22" i="2"/>
  <c r="F22" i="2"/>
  <c r="N19" i="1"/>
  <c r="M19" i="1"/>
  <c r="K19" i="1"/>
  <c r="G19" i="1"/>
  <c r="F19" i="1"/>
  <c r="E19" i="1"/>
  <c r="N20" i="5"/>
  <c r="M20" i="5"/>
  <c r="K20" i="5"/>
  <c r="G20" i="5"/>
  <c r="F20" i="5"/>
  <c r="I17" i="5"/>
  <c r="J17" i="5" s="1"/>
  <c r="I15" i="5"/>
  <c r="J15" i="5" s="1"/>
  <c r="E14" i="5"/>
  <c r="I14" i="5" s="1"/>
  <c r="J14" i="5" s="1"/>
  <c r="D14" i="5"/>
  <c r="C14" i="5"/>
  <c r="A14" i="5"/>
  <c r="B10" i="5"/>
  <c r="B29" i="5" s="1"/>
  <c r="L8" i="5"/>
  <c r="H8" i="5"/>
  <c r="E8" i="5"/>
  <c r="I14" i="4"/>
  <c r="B10" i="4"/>
  <c r="B29" i="4" s="1"/>
  <c r="L8" i="4"/>
  <c r="H8" i="4"/>
  <c r="E8" i="4"/>
  <c r="B10" i="3"/>
  <c r="B29" i="3" s="1"/>
  <c r="L8" i="3"/>
  <c r="H8" i="3"/>
  <c r="E8" i="3"/>
  <c r="E14" i="2"/>
  <c r="L14" i="2" s="1"/>
  <c r="D14" i="2"/>
  <c r="C14" i="2"/>
  <c r="A14" i="2"/>
  <c r="B10" i="2"/>
  <c r="B31" i="2" s="1"/>
  <c r="L8" i="2"/>
  <c r="H8" i="2"/>
  <c r="E8" i="2"/>
  <c r="B28" i="1"/>
  <c r="L14" i="4" l="1"/>
  <c r="L19" i="1"/>
  <c r="L16" i="5"/>
  <c r="H16" i="5"/>
  <c r="L14" i="5"/>
  <c r="H14" i="5"/>
  <c r="L15" i="2"/>
  <c r="I16" i="5"/>
  <c r="J16" i="5" s="1"/>
  <c r="L17" i="5"/>
  <c r="H17" i="5"/>
  <c r="L15" i="5"/>
  <c r="H15" i="5"/>
  <c r="E20" i="5"/>
  <c r="H20" i="5" s="1"/>
  <c r="E20" i="4"/>
  <c r="L20" i="4" s="1"/>
  <c r="I20" i="4"/>
  <c r="I14" i="2"/>
  <c r="E22" i="2"/>
  <c r="L22" i="2" s="1"/>
  <c r="L20" i="3"/>
  <c r="I20" i="3"/>
  <c r="I19" i="1"/>
  <c r="I20" i="5" l="1"/>
  <c r="J20" i="5" s="1"/>
  <c r="L20" i="5"/>
  <c r="I22" i="2"/>
</calcChain>
</file>

<file path=xl/sharedStrings.xml><?xml version="1.0" encoding="utf-8"?>
<sst xmlns="http://schemas.openxmlformats.org/spreadsheetml/2006/main" count="191" uniqueCount="48">
  <si>
    <t>Reporte Parcial y Final del Semestre</t>
  </si>
  <si>
    <t>INSTITUTO TECNOLÓGICO SUPERIOR DE SAN ANDRÉS TUXTLA</t>
  </si>
  <si>
    <t>SUBDIRECCIÓN ACADÉMICA</t>
  </si>
  <si>
    <t>DIVISIÓN DE INGENIERÍA</t>
  </si>
  <si>
    <t xml:space="preserve">EN SISTEMAS COMPUTACIONALES </t>
  </si>
  <si>
    <t>Reporte No.</t>
  </si>
  <si>
    <t>Grupos Atendidos:</t>
  </si>
  <si>
    <t>Asig. dif.</t>
  </si>
  <si>
    <t>Periodo Escolar:</t>
  </si>
  <si>
    <t>ANA FRANCISCA LULE RANGEL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</si>
  <si>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</si>
  <si>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</si>
  <si>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</si>
  <si>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</si>
  <si>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</si>
  <si>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</si>
  <si>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</si>
  <si>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</si>
  <si>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</si>
  <si>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</si>
  <si>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</si>
  <si>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</si>
  <si>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</si>
  <si>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</si>
  <si>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</si>
  <si>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-</t>
  </si>
  <si>
    <t>TOTAL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</si>
  <si>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</si>
  <si>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</si>
  <si>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</si>
  <si>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#REF!</t>
  </si>
  <si>
    <t>PROFESOR (A):</t>
  </si>
  <si>
    <t>EN SISTEMAS COMPUTACIONALES</t>
  </si>
  <si>
    <t>Final</t>
  </si>
  <si>
    <t>S/E</t>
  </si>
  <si>
    <t>1°</t>
  </si>
  <si>
    <t>ISIC</t>
  </si>
  <si>
    <t>ISC. DIEGO DE JESÚS VELÁZQUEZ LUCHO</t>
  </si>
  <si>
    <t>DIEGO DE JESÚS VELÁZQUEZ LUCHO</t>
  </si>
  <si>
    <t>MÉTODOS NUMÉRICOS</t>
  </si>
  <si>
    <t>404A</t>
  </si>
  <si>
    <t>404B</t>
  </si>
  <si>
    <t>SISTEMAS PROGRAMABLES</t>
  </si>
  <si>
    <t>604A</t>
  </si>
  <si>
    <t>604B</t>
  </si>
  <si>
    <t>TALLER DE INVESTIGACIÓN II</t>
  </si>
  <si>
    <t>804AP</t>
  </si>
  <si>
    <t>FEBRERO -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</si>
</sst>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rgb="FFCC99FF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1" fillId="0" borderId="12" xfId="0" applyNumberFormat="1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164" fontId="1" fillId="2" borderId="14" xfId="0" applyNumberFormat="1" applyFont="1" applyFill="1" applyBorder="1" applyAlignment="1">
      <alignment horizontal="center" vertical="center"/>
    </xf>
    <xf numFmtId="9" fontId="1" fillId="2" borderId="1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top"/>
    </xf>
    <xf numFmtId="2" fontId="1" fillId="2" borderId="14" xfId="0" applyNumberFormat="1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9" fontId="1" fillId="0" borderId="17" xfId="0" applyNumberFormat="1" applyFont="1" applyBorder="1" applyAlignment="1">
      <alignment horizontal="center" vertical="center" wrapText="1"/>
    </xf>
    <xf numFmtId="9" fontId="1" fillId="0" borderId="18" xfId="0" applyNumberFormat="1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164" fontId="1" fillId="2" borderId="20" xfId="0" applyNumberFormat="1" applyFont="1" applyFill="1" applyBorder="1" applyAlignment="1">
      <alignment horizontal="center" vertical="center"/>
    </xf>
    <xf numFmtId="2" fontId="1" fillId="2" borderId="20" xfId="0" applyNumberFormat="1" applyFont="1" applyFill="1" applyBorder="1" applyAlignment="1">
      <alignment horizontal="center" vertical="center"/>
    </xf>
    <xf numFmtId="9" fontId="1" fillId="2" borderId="21" xfId="0" applyNumberFormat="1" applyFont="1" applyFill="1" applyBorder="1" applyAlignment="1">
      <alignment horizontal="center" vertical="center"/>
    </xf>
    <xf numFmtId="0" fontId="0" fillId="0" borderId="16" xfId="0" applyBorder="1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4" fillId="0" borderId="5" xfId="0" applyFont="1" applyBorder="1"/>
    <xf numFmtId="0" fontId="3" fillId="2" borderId="3" xfId="0" applyFont="1" applyFill="1" applyBorder="1" applyAlignment="1">
      <alignment horizontal="center" vertical="center"/>
    </xf>
    <xf numFmtId="0" fontId="4" fillId="0" borderId="8" xfId="0" applyFont="1" applyBorder="1"/>
    <xf numFmtId="0" fontId="3" fillId="2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4" fillId="0" borderId="7" xfId="0" applyFont="1" applyBorder="1"/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0</xdr:row>
      <xdr:rowOff>47625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28575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114300</xdr:colOff>
      <xdr:row>0</xdr:row>
      <xdr:rowOff>66675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38100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104775</xdr:colOff>
      <xdr:row>0</xdr:row>
      <xdr:rowOff>19050</xdr:rowOff>
    </xdr:from>
    <xdr:ext cx="1314450" cy="6953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562225" cy="790575"/>
    <xdr:pic>
      <xdr:nvPicPr>
        <xdr:cNvPr id="3" name="image3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zoomScale="80" zoomScaleNormal="80" zoomScaleSheetLayoutView="50" workbookViewId="0">
      <selection activeCell="I8" sqref="I8:K8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9.45312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4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 t="s">
        <v>35</v>
      </c>
      <c r="C8" s="35"/>
      <c r="D8" s="6" t="s">
        <v>6</v>
      </c>
      <c r="E8" s="7">
        <v>5</v>
      </c>
      <c r="F8" s="1"/>
      <c r="G8" s="4" t="s">
        <v>7</v>
      </c>
      <c r="H8" s="7">
        <v>3</v>
      </c>
      <c r="I8" s="43" t="s">
        <v>8</v>
      </c>
      <c r="J8" s="31"/>
      <c r="K8" s="31"/>
      <c r="L8" s="36" t="s">
        <v>47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">
        <v>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0" t="s">
        <v>39</v>
      </c>
      <c r="B14" s="11">
        <v>1</v>
      </c>
      <c r="C14" s="11" t="s">
        <v>40</v>
      </c>
      <c r="D14" s="11" t="s">
        <v>36</v>
      </c>
      <c r="E14" s="11">
        <v>26</v>
      </c>
      <c r="F14" s="11">
        <v>19</v>
      </c>
      <c r="G14" s="11"/>
      <c r="H14" s="12"/>
      <c r="I14" s="11">
        <f>(E14-SUM(F14:G14))-K14</f>
        <v>7</v>
      </c>
      <c r="J14" s="12"/>
      <c r="K14" s="11">
        <v>0</v>
      </c>
      <c r="L14" s="12">
        <f t="shared" ref="L14:L17" si="0">K14/E14</f>
        <v>0</v>
      </c>
      <c r="M14" s="11">
        <v>69</v>
      </c>
      <c r="N14" s="13">
        <v>0.73</v>
      </c>
    </row>
    <row r="15" spans="1:14" ht="12.75" customHeight="1" x14ac:dyDescent="0.35">
      <c r="A15" s="10" t="s">
        <v>39</v>
      </c>
      <c r="B15" s="11">
        <v>1</v>
      </c>
      <c r="C15" s="11" t="s">
        <v>41</v>
      </c>
      <c r="D15" s="11" t="s">
        <v>36</v>
      </c>
      <c r="E15" s="11">
        <v>20</v>
      </c>
      <c r="F15" s="11">
        <v>14</v>
      </c>
      <c r="G15" s="11"/>
      <c r="H15" s="12"/>
      <c r="I15" s="11">
        <f>(E15-SUM(F15:G15))-K15</f>
        <v>6</v>
      </c>
      <c r="J15" s="12"/>
      <c r="K15" s="11">
        <v>0</v>
      </c>
      <c r="L15" s="12">
        <f t="shared" si="0"/>
        <v>0</v>
      </c>
      <c r="M15" s="11">
        <v>65</v>
      </c>
      <c r="N15" s="13">
        <v>0.7</v>
      </c>
    </row>
    <row r="16" spans="1:14" ht="12.75" customHeight="1" x14ac:dyDescent="0.35">
      <c r="A16" s="10" t="s">
        <v>42</v>
      </c>
      <c r="B16" s="11">
        <v>1</v>
      </c>
      <c r="C16" s="11" t="s">
        <v>43</v>
      </c>
      <c r="D16" s="11" t="s">
        <v>36</v>
      </c>
      <c r="E16" s="11">
        <v>28</v>
      </c>
      <c r="F16" s="11">
        <v>27</v>
      </c>
      <c r="G16" s="11"/>
      <c r="H16" s="12"/>
      <c r="I16" s="11">
        <f t="shared" ref="I16:I18" si="1">(E16-SUM(F16:G16))-K16</f>
        <v>1</v>
      </c>
      <c r="J16" s="12"/>
      <c r="K16" s="11">
        <v>0</v>
      </c>
      <c r="L16" s="12">
        <f t="shared" si="0"/>
        <v>0</v>
      </c>
      <c r="M16" s="11">
        <v>95</v>
      </c>
      <c r="N16" s="13">
        <v>0.96</v>
      </c>
    </row>
    <row r="17" spans="1:14" ht="12.75" customHeight="1" x14ac:dyDescent="0.35">
      <c r="A17" s="10" t="s">
        <v>42</v>
      </c>
      <c r="B17" s="11">
        <v>1</v>
      </c>
      <c r="C17" s="11" t="s">
        <v>44</v>
      </c>
      <c r="D17" s="11" t="s">
        <v>36</v>
      </c>
      <c r="E17" s="11">
        <v>15</v>
      </c>
      <c r="F17" s="11">
        <v>15</v>
      </c>
      <c r="G17" s="11"/>
      <c r="H17" s="12"/>
      <c r="I17" s="11">
        <f t="shared" si="1"/>
        <v>0</v>
      </c>
      <c r="J17" s="12"/>
      <c r="K17" s="11">
        <v>0</v>
      </c>
      <c r="L17" s="12">
        <f t="shared" si="0"/>
        <v>0</v>
      </c>
      <c r="M17" s="11">
        <v>99</v>
      </c>
      <c r="N17" s="13">
        <v>1</v>
      </c>
    </row>
    <row r="18" spans="1:14" ht="12.75" customHeight="1" x14ac:dyDescent="0.35">
      <c r="A18" s="10" t="s">
        <v>45</v>
      </c>
      <c r="B18" s="11" t="s">
        <v>34</v>
      </c>
      <c r="C18" s="11" t="s">
        <v>46</v>
      </c>
      <c r="D18" s="11" t="s">
        <v>36</v>
      </c>
      <c r="E18" s="11">
        <v>12</v>
      </c>
      <c r="F18" s="11"/>
      <c r="G18" s="11"/>
      <c r="H18" s="12"/>
      <c r="I18" s="11">
        <f t="shared" si="1"/>
        <v>12</v>
      </c>
      <c r="J18" s="12"/>
      <c r="K18" s="11">
        <v>0</v>
      </c>
      <c r="L18" s="12">
        <f t="shared" ref="L18" si="2">K18/E18</f>
        <v>0</v>
      </c>
      <c r="M18" s="11"/>
      <c r="N18" s="13"/>
    </row>
    <row r="19" spans="1:14" ht="12.75" customHeight="1" x14ac:dyDescent="0.35">
      <c r="A19" s="14" t="s">
        <v>26</v>
      </c>
      <c r="B19" s="15" t="s">
        <v>25</v>
      </c>
      <c r="C19" s="15" t="s">
        <v>25</v>
      </c>
      <c r="D19" s="15" t="s">
        <v>25</v>
      </c>
      <c r="E19" s="15">
        <f>SUM(E14:E18)</f>
        <v>101</v>
      </c>
      <c r="F19" s="15">
        <f>SUM(F14:F18)</f>
        <v>75</v>
      </c>
      <c r="G19" s="15">
        <f>SUM(G14:G18)</f>
        <v>0</v>
      </c>
      <c r="H19" s="16"/>
      <c r="I19" s="15">
        <f>SUM(I14:I18)</f>
        <v>26</v>
      </c>
      <c r="J19" s="16"/>
      <c r="K19" s="15">
        <f>SUM(K14:K18)</f>
        <v>0</v>
      </c>
      <c r="L19" s="16">
        <f t="shared" ref="L19" si="3">K19/E19</f>
        <v>0</v>
      </c>
      <c r="M19" s="15">
        <f>AVERAGE(M14:M18)</f>
        <v>82</v>
      </c>
      <c r="N19" s="17">
        <f>AVERAGE(N14:N18)</f>
        <v>0.84749999999999992</v>
      </c>
    </row>
    <row r="20" spans="1:14" ht="12.75" customHeight="1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20" customHeight="1" x14ac:dyDescent="0.35">
      <c r="A21" s="49" t="s">
        <v>27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  <row r="24" spans="1:14" ht="12.75" customHeight="1" x14ac:dyDescent="0.35">
      <c r="A24" s="1"/>
      <c r="B24" s="50" t="s">
        <v>28</v>
      </c>
      <c r="C24" s="31"/>
      <c r="D24" s="31"/>
      <c r="E24" s="1"/>
      <c r="F24" s="1"/>
      <c r="G24" s="32" t="s">
        <v>29</v>
      </c>
      <c r="H24" s="31"/>
      <c r="I24" s="31"/>
      <c r="J24" s="31"/>
    </row>
    <row r="25" spans="1:14" ht="62.25" customHeight="1" x14ac:dyDescent="0.35">
      <c r="A25" s="1"/>
      <c r="B25" s="51"/>
      <c r="C25" s="35"/>
      <c r="D25" s="35"/>
      <c r="E25" s="1"/>
      <c r="F25" s="1"/>
      <c r="G25" s="36"/>
      <c r="H25" s="35"/>
      <c r="I25" s="35"/>
      <c r="J25" s="35"/>
    </row>
    <row r="26" spans="1:14" ht="12.75" hidden="1" customHeight="1" x14ac:dyDescent="0.35">
      <c r="A26" s="52" t="s">
        <v>30</v>
      </c>
      <c r="B26" s="31"/>
      <c r="C26" s="8"/>
      <c r="D26" s="1"/>
      <c r="E26" s="52"/>
      <c r="F26" s="31"/>
      <c r="G26" s="31"/>
      <c r="H26" s="31"/>
      <c r="I26" s="1"/>
      <c r="J26" s="1"/>
    </row>
    <row r="27" spans="1:14" ht="12.75" hidden="1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4" ht="45" customHeight="1" x14ac:dyDescent="0.35">
      <c r="A28" s="1"/>
      <c r="B28" s="47" t="str">
        <f>B10</f>
        <v>ANA FRANCISCA LULE RANGEL</v>
      </c>
      <c r="C28" s="31"/>
      <c r="D28" s="31"/>
      <c r="E28" s="19"/>
      <c r="F28" s="19"/>
      <c r="G28" s="48" t="s">
        <v>38</v>
      </c>
      <c r="H28" s="31"/>
      <c r="I28" s="31"/>
      <c r="J28" s="31"/>
    </row>
  </sheetData>
  <mergeCells count="31">
    <mergeCell ref="B28:D28"/>
    <mergeCell ref="G28:J28"/>
    <mergeCell ref="A21:N21"/>
    <mergeCell ref="B24:D24"/>
    <mergeCell ref="G24:J24"/>
    <mergeCell ref="B25:D25"/>
    <mergeCell ref="G25:J25"/>
    <mergeCell ref="A26:B26"/>
    <mergeCell ref="E26:H26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1"/>
  <sheetViews>
    <sheetView topLeftCell="A4" workbookViewId="0">
      <selection activeCell="C17" sqref="C17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4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2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 t="s">
        <v>34</v>
      </c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'1'!A$16</f>
        <v>SISTEMAS PROGRAMABLES</v>
      </c>
      <c r="B16" s="11">
        <v>2</v>
      </c>
      <c r="C16" s="11" t="str">
        <f>'1'!C$16</f>
        <v>604A</v>
      </c>
      <c r="D16" s="11" t="str">
        <f>'1'!D$16</f>
        <v>ISIC</v>
      </c>
      <c r="E16" s="11">
        <f>'1'!E$16</f>
        <v>28</v>
      </c>
      <c r="F16" s="11">
        <v>26</v>
      </c>
      <c r="G16" s="11"/>
      <c r="H16" s="12"/>
      <c r="I16" s="11">
        <f t="shared" ref="I16:I20" si="2">(E16-SUM(F16:G16))-K16</f>
        <v>2</v>
      </c>
      <c r="J16" s="12"/>
      <c r="K16" s="11">
        <v>0</v>
      </c>
      <c r="L16" s="12">
        <f t="shared" ref="L16:L20" si="3">K16/E16</f>
        <v>0</v>
      </c>
      <c r="M16" s="11">
        <v>91</v>
      </c>
      <c r="N16" s="13">
        <v>0.93</v>
      </c>
    </row>
    <row r="17" spans="1:14" ht="12.75" customHeight="1" x14ac:dyDescent="0.35">
      <c r="A17" s="11" t="str">
        <f>'1'!A17</f>
        <v>SISTEMAS PROGRAMABLES</v>
      </c>
      <c r="B17" s="11">
        <v>3</v>
      </c>
      <c r="C17" s="11" t="str">
        <f>'1'!C$16</f>
        <v>604A</v>
      </c>
      <c r="D17" s="11" t="str">
        <f>'1'!D$16</f>
        <v>ISIC</v>
      </c>
      <c r="E17" s="11">
        <f>'1'!E$16</f>
        <v>28</v>
      </c>
      <c r="F17" s="11">
        <v>27</v>
      </c>
      <c r="G17" s="11"/>
      <c r="H17" s="12"/>
      <c r="I17" s="11">
        <f t="shared" ref="I17" si="4">(E17-SUM(F17:G17))-K17</f>
        <v>1</v>
      </c>
      <c r="J17" s="12"/>
      <c r="K17" s="11">
        <v>0</v>
      </c>
      <c r="L17" s="12">
        <f t="shared" ref="L17" si="5">K17/E17</f>
        <v>0</v>
      </c>
      <c r="M17" s="11">
        <v>87</v>
      </c>
      <c r="N17" s="13">
        <v>0.75</v>
      </c>
    </row>
    <row r="18" spans="1:14" ht="12.75" customHeight="1" x14ac:dyDescent="0.35">
      <c r="A18" s="11" t="str">
        <f>'1'!A$17</f>
        <v>SISTEMAS PROGRAMABLES</v>
      </c>
      <c r="B18" s="11">
        <v>2</v>
      </c>
      <c r="C18" s="11" t="str">
        <f>'1'!C$17</f>
        <v>604B</v>
      </c>
      <c r="D18" s="11" t="str">
        <f>'1'!D$17</f>
        <v>ISIC</v>
      </c>
      <c r="E18" s="11">
        <f>'1'!E$17</f>
        <v>15</v>
      </c>
      <c r="F18" s="11">
        <v>15</v>
      </c>
      <c r="G18" s="11"/>
      <c r="H18" s="12"/>
      <c r="I18" s="11">
        <f t="shared" si="2"/>
        <v>0</v>
      </c>
      <c r="J18" s="12"/>
      <c r="K18" s="11">
        <v>0</v>
      </c>
      <c r="L18" s="12">
        <f t="shared" si="3"/>
        <v>0</v>
      </c>
      <c r="M18" s="11">
        <v>93</v>
      </c>
      <c r="N18" s="13">
        <v>0.6</v>
      </c>
    </row>
    <row r="19" spans="1:14" ht="12.75" customHeight="1" x14ac:dyDescent="0.35">
      <c r="A19" s="11" t="str">
        <f>'1'!A$17</f>
        <v>SISTEMAS PROGRAMABLES</v>
      </c>
      <c r="B19" s="11">
        <v>3</v>
      </c>
      <c r="C19" s="11" t="str">
        <f>'1'!C$17</f>
        <v>604B</v>
      </c>
      <c r="D19" s="11" t="str">
        <f>'1'!D$17</f>
        <v>ISIC</v>
      </c>
      <c r="E19" s="11">
        <f>'1'!E$17</f>
        <v>15</v>
      </c>
      <c r="F19" s="11">
        <v>15</v>
      </c>
      <c r="G19" s="11"/>
      <c r="H19" s="12"/>
      <c r="I19" s="11">
        <f t="shared" ref="I19" si="6">(E19-SUM(F19:G19))-K19</f>
        <v>0</v>
      </c>
      <c r="J19" s="12"/>
      <c r="K19" s="11">
        <v>0</v>
      </c>
      <c r="L19" s="12">
        <f t="shared" ref="L19" si="7">K19/E19</f>
        <v>0</v>
      </c>
      <c r="M19" s="11">
        <v>90</v>
      </c>
      <c r="N19" s="13">
        <v>0.4</v>
      </c>
    </row>
    <row r="20" spans="1:14" ht="12.75" customHeight="1" x14ac:dyDescent="0.35">
      <c r="A20" s="11" t="str">
        <f>'1'!A18</f>
        <v>TALLER DE INVESTIGACIÓN II</v>
      </c>
      <c r="B20" s="11">
        <v>1</v>
      </c>
      <c r="C20" s="11" t="str">
        <f>'1'!C18</f>
        <v>804AP</v>
      </c>
      <c r="D20" s="11" t="str">
        <f>'1'!D18</f>
        <v>ISIC</v>
      </c>
      <c r="E20" s="11">
        <f>'1'!E18</f>
        <v>12</v>
      </c>
      <c r="F20" s="11">
        <v>12</v>
      </c>
      <c r="G20" s="11"/>
      <c r="H20" s="12"/>
      <c r="I20" s="11">
        <f t="shared" si="2"/>
        <v>0</v>
      </c>
      <c r="J20" s="12"/>
      <c r="K20" s="11">
        <v>0</v>
      </c>
      <c r="L20" s="12">
        <f t="shared" si="3"/>
        <v>0</v>
      </c>
      <c r="M20" s="11">
        <v>97</v>
      </c>
      <c r="N20" s="13">
        <v>0.5</v>
      </c>
    </row>
    <row r="21" spans="1:14" ht="12.75" customHeight="1" x14ac:dyDescent="0.35">
      <c r="A21" s="11"/>
      <c r="B21" s="11"/>
      <c r="C21" s="11"/>
      <c r="D21" s="11"/>
      <c r="E21" s="11"/>
      <c r="F21" s="11"/>
      <c r="G21" s="11"/>
      <c r="H21" s="12"/>
      <c r="I21" s="11"/>
      <c r="J21" s="12"/>
      <c r="K21" s="11"/>
      <c r="L21" s="12"/>
      <c r="M21" s="11"/>
      <c r="N21" s="13"/>
    </row>
    <row r="22" spans="1:14" ht="12.75" customHeight="1" x14ac:dyDescent="0.35">
      <c r="A22" s="14" t="s">
        <v>26</v>
      </c>
      <c r="B22" s="15" t="s">
        <v>25</v>
      </c>
      <c r="C22" s="15" t="s">
        <v>25</v>
      </c>
      <c r="D22" s="15" t="s">
        <v>25</v>
      </c>
      <c r="E22" s="15">
        <f>SUM(E14:E21)</f>
        <v>144</v>
      </c>
      <c r="F22" s="15">
        <f>SUM(F14:F21)</f>
        <v>95</v>
      </c>
      <c r="G22" s="15">
        <f>SUM(G14:G21)</f>
        <v>0</v>
      </c>
      <c r="H22" s="16"/>
      <c r="I22" s="15">
        <f>SUM(I14:I21)</f>
        <v>49</v>
      </c>
      <c r="J22" s="16"/>
      <c r="K22" s="15">
        <f>SUM(K14:K21)</f>
        <v>0</v>
      </c>
      <c r="L22" s="16">
        <f t="shared" ref="L22" si="8">K22/E22</f>
        <v>0</v>
      </c>
      <c r="M22" s="20">
        <f>AVERAGE(M14:M21)</f>
        <v>91.6</v>
      </c>
      <c r="N22" s="17">
        <f>AVERAGE(N14:N21)</f>
        <v>0.63600000000000001</v>
      </c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0" customHeight="1" x14ac:dyDescent="0.35">
      <c r="A24" s="49" t="s">
        <v>27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7" spans="1:14" ht="12.75" customHeight="1" x14ac:dyDescent="0.35">
      <c r="A27" s="1"/>
      <c r="B27" s="50" t="s">
        <v>28</v>
      </c>
      <c r="C27" s="31"/>
      <c r="D27" s="31"/>
      <c r="E27" s="1"/>
      <c r="F27" s="1"/>
      <c r="G27" s="32" t="s">
        <v>29</v>
      </c>
      <c r="H27" s="31"/>
      <c r="I27" s="31"/>
      <c r="J27" s="31"/>
    </row>
    <row r="28" spans="1:14" ht="62.25" customHeight="1" x14ac:dyDescent="0.35">
      <c r="A28" s="1"/>
      <c r="B28" s="51"/>
      <c r="C28" s="35"/>
      <c r="D28" s="35"/>
      <c r="E28" s="1"/>
      <c r="F28" s="1"/>
      <c r="G28" s="36"/>
      <c r="H28" s="35"/>
      <c r="I28" s="35"/>
      <c r="J28" s="35"/>
    </row>
    <row r="29" spans="1:14" ht="12.75" hidden="1" customHeight="1" x14ac:dyDescent="0.35">
      <c r="A29" s="52" t="s">
        <v>30</v>
      </c>
      <c r="B29" s="31"/>
      <c r="C29" s="8"/>
      <c r="D29" s="1"/>
      <c r="E29" s="52"/>
      <c r="F29" s="31"/>
      <c r="G29" s="31"/>
      <c r="H29" s="31"/>
      <c r="I29" s="1"/>
      <c r="J29" s="1"/>
    </row>
    <row r="30" spans="1:14" ht="12.75" hidden="1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4" ht="45" customHeight="1" x14ac:dyDescent="0.35">
      <c r="A31" s="1"/>
      <c r="B31" s="47" t="str">
        <f>B10</f>
        <v>ANA FRANCISCA LULE RANGEL</v>
      </c>
      <c r="C31" s="31"/>
      <c r="D31" s="31"/>
      <c r="E31" s="19"/>
      <c r="F31" s="19"/>
      <c r="G31" s="48" t="str">
        <f>'1'!$G$28</f>
        <v>DIEGO DE JESÚS VELÁZQUEZ LUCHO</v>
      </c>
      <c r="H31" s="31"/>
      <c r="I31" s="31"/>
      <c r="J31" s="31"/>
    </row>
  </sheetData>
  <mergeCells count="31">
    <mergeCell ref="B31:D31"/>
    <mergeCell ref="G31:J31"/>
    <mergeCell ref="A24:N24"/>
    <mergeCell ref="B27:D27"/>
    <mergeCell ref="G27:J27"/>
    <mergeCell ref="B28:D28"/>
    <mergeCell ref="G28:J28"/>
    <mergeCell ref="A29:B29"/>
    <mergeCell ref="E29:H29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9"/>
  <sheetViews>
    <sheetView tabSelected="1" topLeftCell="A5" workbookViewId="0">
      <selection activeCell="A22" sqref="A22:N22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3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>
        <v>2</v>
      </c>
      <c r="C14" s="11" t="str">
        <f>'1'!C14</f>
        <v>404A</v>
      </c>
      <c r="D14" s="11" t="str">
        <f>'1'!D$14</f>
        <v>ISIC</v>
      </c>
      <c r="E14" s="11">
        <f>'1'!E14</f>
        <v>26</v>
      </c>
      <c r="F14" s="11">
        <v>17</v>
      </c>
      <c r="G14" s="11"/>
      <c r="H14" s="12"/>
      <c r="I14" s="11">
        <f>(E14-SUM(F14:G14))-K14</f>
        <v>9</v>
      </c>
      <c r="J14" s="12"/>
      <c r="K14" s="11">
        <v>0</v>
      </c>
      <c r="L14" s="12">
        <f t="shared" ref="L14:L18" si="0">K14/E14</f>
        <v>0</v>
      </c>
      <c r="M14" s="11">
        <v>60</v>
      </c>
      <c r="N14" s="13">
        <v>0.65</v>
      </c>
    </row>
    <row r="15" spans="1:14" ht="12.75" customHeight="1" x14ac:dyDescent="0.35">
      <c r="A15" s="11" t="str">
        <f>'1'!A15</f>
        <v>MÉTODOS NUMÉRICOS</v>
      </c>
      <c r="B15" s="11" t="s">
        <v>34</v>
      </c>
      <c r="C15" s="11" t="str">
        <f>'1'!C15</f>
        <v>404B</v>
      </c>
      <c r="D15" s="11" t="str">
        <f>'1'!D$14</f>
        <v>ISIC</v>
      </c>
      <c r="E15" s="11">
        <f>'1'!E15</f>
        <v>20</v>
      </c>
      <c r="F15" s="11"/>
      <c r="G15" s="11"/>
      <c r="H15" s="12"/>
      <c r="I15" s="11">
        <f>(E15-SUM(F15:G15))-K15</f>
        <v>20</v>
      </c>
      <c r="J15" s="12"/>
      <c r="K15" s="11">
        <v>0</v>
      </c>
      <c r="L15" s="12">
        <f t="shared" ref="L15" si="1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>
        <v>4</v>
      </c>
      <c r="C16" s="11" t="str">
        <f>'1'!C16</f>
        <v>604A</v>
      </c>
      <c r="D16" s="11" t="str">
        <f>'1'!D$15</f>
        <v>ISIC</v>
      </c>
      <c r="E16" s="11">
        <f>'1'!E16</f>
        <v>28</v>
      </c>
      <c r="F16" s="11">
        <v>24</v>
      </c>
      <c r="G16" s="11"/>
      <c r="H16" s="12"/>
      <c r="I16" s="11">
        <f>(E16-SUM(F16:G16))-K16</f>
        <v>4</v>
      </c>
      <c r="J16" s="12"/>
      <c r="K16" s="11">
        <v>0</v>
      </c>
      <c r="L16" s="12">
        <f t="shared" si="0"/>
        <v>0</v>
      </c>
      <c r="M16" s="11">
        <v>79</v>
      </c>
      <c r="N16" s="13">
        <v>0.82</v>
      </c>
    </row>
    <row r="17" spans="1:14" ht="12.75" customHeight="1" x14ac:dyDescent="0.35">
      <c r="A17" s="11" t="str">
        <f>'1'!A17</f>
        <v>SISTEMAS PROGRAMABLES</v>
      </c>
      <c r="B17" s="11">
        <v>4</v>
      </c>
      <c r="C17" s="11" t="str">
        <f>'1'!C17</f>
        <v>604B</v>
      </c>
      <c r="D17" s="11" t="str">
        <f>'1'!D$15</f>
        <v>ISIC</v>
      </c>
      <c r="E17" s="11">
        <f>'1'!E17</f>
        <v>15</v>
      </c>
      <c r="F17" s="11">
        <v>10</v>
      </c>
      <c r="G17" s="11"/>
      <c r="H17" s="12"/>
      <c r="I17" s="11">
        <f>(E17-SUM(F17:G17))-K17</f>
        <v>5</v>
      </c>
      <c r="J17" s="12"/>
      <c r="K17" s="11">
        <v>0</v>
      </c>
      <c r="L17" s="12">
        <f t="shared" ref="L17" si="2">K17/E17</f>
        <v>0</v>
      </c>
      <c r="M17" s="11">
        <v>63</v>
      </c>
      <c r="N17" s="13">
        <v>0.67</v>
      </c>
    </row>
    <row r="18" spans="1:14" ht="12.75" customHeight="1" x14ac:dyDescent="0.35">
      <c r="A18" s="11" t="str">
        <f>'1'!A18</f>
        <v>TALLER DE INVESTIGACIÓN II</v>
      </c>
      <c r="B18" s="11" t="s">
        <v>34</v>
      </c>
      <c r="C18" s="11" t="str">
        <f>'1'!C18</f>
        <v>804AP</v>
      </c>
      <c r="D18" s="11" t="str">
        <f>'1'!D16</f>
        <v>ISIC</v>
      </c>
      <c r="E18" s="11">
        <f>'1'!E18</f>
        <v>12</v>
      </c>
      <c r="F18" s="11"/>
      <c r="G18" s="11"/>
      <c r="H18" s="12"/>
      <c r="I18" s="11">
        <f t="shared" ref="I18" si="3">(E18-SUM(F18:G18))-K18</f>
        <v>12</v>
      </c>
      <c r="J18" s="12"/>
      <c r="K18" s="11">
        <v>0</v>
      </c>
      <c r="L18" s="12">
        <f t="shared" si="0"/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51</v>
      </c>
      <c r="G20" s="15">
        <f>SUM(G14:G19)</f>
        <v>0</v>
      </c>
      <c r="H20" s="16"/>
      <c r="I20" s="15">
        <f>SUM(I14:I19)</f>
        <v>50</v>
      </c>
      <c r="J20" s="16"/>
      <c r="K20" s="15">
        <f>SUM(K14:K19)</f>
        <v>0</v>
      </c>
      <c r="L20" s="16">
        <f t="shared" ref="L20" si="4">K20/E20</f>
        <v>0</v>
      </c>
      <c r="M20" s="15">
        <f>AVERAGE(M14:M19)</f>
        <v>67.333333333333329</v>
      </c>
      <c r="N20" s="17">
        <f>AVERAGE(N14:N19)</f>
        <v>0.71333333333333337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tr">
        <f>'1'!$G$28</f>
        <v>DIEGO DE JESÚS VELÁZQUEZ LUCHO</v>
      </c>
      <c r="H29" s="31"/>
      <c r="I29" s="31"/>
      <c r="J29" s="3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9"/>
  <sheetViews>
    <sheetView topLeftCell="A4" zoomScaleNormal="100" workbookViewId="0">
      <selection activeCell="A19" sqref="A19:N19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>
        <v>4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/>
      <c r="I14" s="11">
        <f>(E14-SUM(F14:G14))-K14</f>
        <v>26</v>
      </c>
      <c r="J14" s="12"/>
      <c r="K14" s="11">
        <v>0</v>
      </c>
      <c r="L14" s="12">
        <f t="shared" ref="L14" si="0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/>
      <c r="I15" s="11">
        <f t="shared" ref="I15:I18" si="1">(E15-SUM(F15:G15))-K15</f>
        <v>20</v>
      </c>
      <c r="J15" s="12"/>
      <c r="K15" s="11">
        <v>0</v>
      </c>
      <c r="L15" s="12">
        <f t="shared" ref="L15:L18" si="2">K15/E15</f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/>
      <c r="I16" s="11">
        <f t="shared" si="1"/>
        <v>28</v>
      </c>
      <c r="J16" s="12"/>
      <c r="K16" s="11">
        <v>0</v>
      </c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/>
      <c r="I17" s="11">
        <f t="shared" si="1"/>
        <v>15</v>
      </c>
      <c r="J17" s="12"/>
      <c r="K17" s="11">
        <v>0</v>
      </c>
      <c r="L17" s="12">
        <f t="shared" si="2"/>
        <v>0</v>
      </c>
      <c r="M17" s="11"/>
      <c r="N17" s="13"/>
    </row>
    <row r="18" spans="1:14" ht="12.75" customHeight="1" x14ac:dyDescent="0.35">
      <c r="A18" s="21" t="str">
        <f>'1'!A18</f>
        <v>TALLER DE INVESTIGACIÓN II</v>
      </c>
      <c r="B18" s="21"/>
      <c r="C18" s="21" t="str">
        <f>'1'!C18</f>
        <v>804AP</v>
      </c>
      <c r="D18" s="21" t="str">
        <f>'1'!D18</f>
        <v>ISIC</v>
      </c>
      <c r="E18" s="21">
        <f>'1'!E18</f>
        <v>12</v>
      </c>
      <c r="F18" s="21"/>
      <c r="G18" s="21"/>
      <c r="H18" s="22"/>
      <c r="I18" s="21">
        <f t="shared" si="1"/>
        <v>12</v>
      </c>
      <c r="J18" s="22"/>
      <c r="K18" s="21">
        <v>0</v>
      </c>
      <c r="L18" s="22">
        <f t="shared" si="2"/>
        <v>0</v>
      </c>
      <c r="M18" s="21"/>
      <c r="N18" s="23"/>
    </row>
    <row r="19" spans="1:14" ht="12.75" customHeight="1" x14ac:dyDescent="0.35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</row>
    <row r="20" spans="1:14" ht="12.75" customHeight="1" x14ac:dyDescent="0.35">
      <c r="A20" s="24" t="s">
        <v>26</v>
      </c>
      <c r="B20" s="25" t="s">
        <v>25</v>
      </c>
      <c r="C20" s="25" t="s">
        <v>25</v>
      </c>
      <c r="D20" s="25" t="s">
        <v>25</v>
      </c>
      <c r="E20" s="25">
        <f>SUM(E14:E19)</f>
        <v>101</v>
      </c>
      <c r="F20" s="25">
        <f>SUM(F14:F19)</f>
        <v>0</v>
      </c>
      <c r="G20" s="25">
        <f>SUM(G14:G19)</f>
        <v>0</v>
      </c>
      <c r="H20" s="26"/>
      <c r="I20" s="25">
        <f>SUM(I14:I19)</f>
        <v>101</v>
      </c>
      <c r="J20" s="26"/>
      <c r="K20" s="25">
        <f>SUM(K14:K19)</f>
        <v>0</v>
      </c>
      <c r="L20" s="26">
        <f t="shared" ref="L20" si="3">K20/E20</f>
        <v>0</v>
      </c>
      <c r="M20" s="27" t="e">
        <f>AVERAGE(M14:M19)</f>
        <v>#DIV/0!</v>
      </c>
      <c r="N20" s="28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4" ht="12.75" customHeight="1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2.75" customHeight="1" x14ac:dyDescent="0.35">
      <c r="A24" s="18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  <c r="K25" s="1"/>
      <c r="L25" s="1"/>
      <c r="M25" s="1"/>
      <c r="N25" s="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  <c r="K26" s="1"/>
      <c r="L26" s="1"/>
      <c r="M26" s="1"/>
      <c r="N26" s="1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  <c r="K27" s="1"/>
      <c r="L27" s="1"/>
      <c r="M27" s="1"/>
      <c r="N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tr">
        <f>'1'!$G$28</f>
        <v>DIEGO DE JESÚS VELÁZQUEZ LUCHO</v>
      </c>
      <c r="H29" s="31"/>
      <c r="I29" s="31"/>
      <c r="J29" s="31"/>
      <c r="K29" s="1"/>
      <c r="L29" s="1"/>
      <c r="M29" s="1"/>
      <c r="N29" s="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9"/>
  <sheetViews>
    <sheetView topLeftCell="A4" zoomScale="80" zoomScaleNormal="80" workbookViewId="0">
      <selection activeCell="P26" sqref="P26"/>
    </sheetView>
  </sheetViews>
  <sheetFormatPr baseColWidth="10" defaultColWidth="14.453125" defaultRowHeight="15" customHeight="1" x14ac:dyDescent="0.35"/>
  <cols>
    <col min="1" max="1" width="38.54296875" customWidth="1"/>
    <col min="2" max="2" width="4.7265625" customWidth="1"/>
    <col min="3" max="3" width="5.54296875" customWidth="1"/>
    <col min="4" max="4" width="21.81640625" customWidth="1"/>
    <col min="5" max="5" width="9.453125" customWidth="1"/>
    <col min="6" max="12" width="7.54296875" customWidth="1"/>
    <col min="13" max="26" width="11.453125" customWidth="1"/>
  </cols>
  <sheetData>
    <row r="1" spans="1:14" ht="62.25" customHeight="1" x14ac:dyDescent="0.35">
      <c r="A1" s="1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2.75" customHeight="1" x14ac:dyDescent="0.35">
      <c r="A2" s="2"/>
      <c r="B2" s="2"/>
      <c r="C2" s="2"/>
      <c r="D2" s="1"/>
      <c r="E2" s="2"/>
      <c r="F2" s="2"/>
      <c r="G2" s="2"/>
      <c r="H2" s="2"/>
      <c r="I2" s="2"/>
      <c r="J2" s="2"/>
      <c r="K2" s="2"/>
      <c r="L2" s="1"/>
      <c r="M2" s="1"/>
      <c r="N2" s="1"/>
    </row>
    <row r="3" spans="1:14" ht="12.75" customHeight="1" x14ac:dyDescent="0.35">
      <c r="A3" s="32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2.7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1"/>
      <c r="N4" s="1"/>
    </row>
    <row r="5" spans="1:14" ht="12.75" customHeight="1" x14ac:dyDescent="0.35">
      <c r="A5" s="32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</row>
    <row r="6" spans="1:14" ht="12.75" customHeight="1" x14ac:dyDescent="0.35">
      <c r="A6" s="33" t="s">
        <v>3</v>
      </c>
      <c r="B6" s="31"/>
      <c r="C6" s="31"/>
      <c r="D6" s="31"/>
      <c r="E6" s="34" t="s">
        <v>32</v>
      </c>
      <c r="F6" s="35"/>
      <c r="G6" s="35"/>
      <c r="H6" s="35"/>
      <c r="I6" s="35"/>
      <c r="J6" s="3"/>
      <c r="K6" s="3"/>
      <c r="L6" s="3"/>
      <c r="M6" s="3"/>
      <c r="N6" s="3"/>
    </row>
    <row r="7" spans="1:14" ht="12.75" customHeigh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1"/>
      <c r="N7" s="1"/>
    </row>
    <row r="8" spans="1:14" ht="12.75" customHeight="1" x14ac:dyDescent="0.35">
      <c r="A8" s="4" t="s">
        <v>5</v>
      </c>
      <c r="B8" s="36" t="s">
        <v>33</v>
      </c>
      <c r="C8" s="35"/>
      <c r="D8" s="6" t="s">
        <v>6</v>
      </c>
      <c r="E8" s="5">
        <f>'1'!E8</f>
        <v>5</v>
      </c>
      <c r="G8" s="4" t="s">
        <v>7</v>
      </c>
      <c r="H8" s="5">
        <f>'1'!H8</f>
        <v>3</v>
      </c>
      <c r="I8" s="43" t="s">
        <v>8</v>
      </c>
      <c r="J8" s="31"/>
      <c r="K8" s="31"/>
      <c r="L8" s="36" t="str">
        <f>'1'!L8</f>
        <v>FEBRERO - JUNIO 2025</v>
      </c>
      <c r="M8" s="35"/>
      <c r="N8" s="35"/>
    </row>
    <row r="9" spans="1:14" ht="12.75" customHeight="1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 ht="12.75" customHeight="1" x14ac:dyDescent="0.35">
      <c r="A10" s="4" t="s">
        <v>31</v>
      </c>
      <c r="B10" s="36" t="str">
        <f>'1'!B10</f>
        <v>ANA FRANCISCA LULE RANGEL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1"/>
      <c r="N10" s="1"/>
    </row>
    <row r="11" spans="1:14" ht="12.75" customHeight="1" x14ac:dyDescent="0.35">
      <c r="A11" s="1"/>
      <c r="B11" s="8"/>
      <c r="C11" s="8"/>
      <c r="D11" s="1"/>
      <c r="E11" s="8"/>
      <c r="F11" s="8"/>
      <c r="G11" s="8"/>
      <c r="H11" s="8"/>
      <c r="I11" s="8"/>
      <c r="J11" s="8"/>
      <c r="K11" s="8"/>
      <c r="L11" s="1"/>
      <c r="M11" s="1"/>
      <c r="N11" s="1"/>
    </row>
    <row r="12" spans="1:14" ht="12.75" customHeight="1" x14ac:dyDescent="0.35">
      <c r="A12" s="44" t="s">
        <v>10</v>
      </c>
      <c r="B12" s="46" t="s">
        <v>11</v>
      </c>
      <c r="C12" s="46" t="s">
        <v>12</v>
      </c>
      <c r="D12" s="39" t="s">
        <v>13</v>
      </c>
      <c r="E12" s="39" t="s">
        <v>14</v>
      </c>
      <c r="F12" s="37" t="s">
        <v>15</v>
      </c>
      <c r="G12" s="38"/>
      <c r="H12" s="39" t="s">
        <v>16</v>
      </c>
      <c r="I12" s="39" t="s">
        <v>17</v>
      </c>
      <c r="J12" s="39" t="s">
        <v>18</v>
      </c>
      <c r="K12" s="39" t="s">
        <v>19</v>
      </c>
      <c r="L12" s="39" t="s">
        <v>20</v>
      </c>
      <c r="M12" s="39" t="s">
        <v>21</v>
      </c>
      <c r="N12" s="41" t="s">
        <v>22</v>
      </c>
    </row>
    <row r="13" spans="1:14" ht="12.75" customHeight="1" x14ac:dyDescent="0.35">
      <c r="A13" s="45"/>
      <c r="B13" s="40"/>
      <c r="C13" s="40"/>
      <c r="D13" s="40"/>
      <c r="E13" s="40"/>
      <c r="F13" s="9" t="s">
        <v>23</v>
      </c>
      <c r="G13" s="9" t="s">
        <v>24</v>
      </c>
      <c r="H13" s="40"/>
      <c r="I13" s="40"/>
      <c r="J13" s="40"/>
      <c r="K13" s="40"/>
      <c r="L13" s="40"/>
      <c r="M13" s="40"/>
      <c r="N13" s="42"/>
    </row>
    <row r="14" spans="1:14" ht="12.75" customHeight="1" x14ac:dyDescent="0.35">
      <c r="A14" s="11" t="str">
        <f>'1'!A14</f>
        <v>MÉTODOS NUMÉRICOS</v>
      </c>
      <c r="B14" s="11"/>
      <c r="C14" s="11" t="str">
        <f>'1'!C14</f>
        <v>404A</v>
      </c>
      <c r="D14" s="11" t="str">
        <f>'1'!D14</f>
        <v>ISIC</v>
      </c>
      <c r="E14" s="11">
        <f>'1'!E14</f>
        <v>26</v>
      </c>
      <c r="F14" s="11"/>
      <c r="G14" s="11"/>
      <c r="H14" s="12">
        <f>(F14+G14)/E14</f>
        <v>0</v>
      </c>
      <c r="I14" s="11">
        <f t="shared" ref="I14:I17" si="0">(E14-SUM(F14:G14))-K14</f>
        <v>26</v>
      </c>
      <c r="J14" s="12">
        <f t="shared" ref="J14:J17" si="1">I14/E14</f>
        <v>1</v>
      </c>
      <c r="K14" s="11"/>
      <c r="L14" s="12">
        <f t="shared" ref="L14:L17" si="2">K14/E14</f>
        <v>0</v>
      </c>
      <c r="M14" s="11"/>
      <c r="N14" s="13"/>
    </row>
    <row r="15" spans="1:14" ht="12.75" customHeight="1" x14ac:dyDescent="0.35">
      <c r="A15" s="11" t="str">
        <f>'1'!A15</f>
        <v>MÉTODOS NUMÉRICOS</v>
      </c>
      <c r="B15" s="11"/>
      <c r="C15" s="11" t="str">
        <f>'1'!C15</f>
        <v>404B</v>
      </c>
      <c r="D15" s="11" t="str">
        <f>'1'!D15</f>
        <v>ISIC</v>
      </c>
      <c r="E15" s="11">
        <f>'1'!E15</f>
        <v>20</v>
      </c>
      <c r="F15" s="11"/>
      <c r="G15" s="11"/>
      <c r="H15" s="12">
        <f t="shared" ref="H15:H17" si="3">(F15+G15)/E15</f>
        <v>0</v>
      </c>
      <c r="I15" s="11">
        <f t="shared" si="0"/>
        <v>20</v>
      </c>
      <c r="J15" s="12">
        <f t="shared" si="1"/>
        <v>1</v>
      </c>
      <c r="K15" s="11"/>
      <c r="L15" s="12">
        <f t="shared" si="2"/>
        <v>0</v>
      </c>
      <c r="M15" s="11"/>
      <c r="N15" s="13"/>
    </row>
    <row r="16" spans="1:14" ht="12.75" customHeight="1" x14ac:dyDescent="0.35">
      <c r="A16" s="11" t="str">
        <f>'1'!A16</f>
        <v>SISTEMAS PROGRAMABLES</v>
      </c>
      <c r="B16" s="11"/>
      <c r="C16" s="11" t="str">
        <f>'1'!C16</f>
        <v>604A</v>
      </c>
      <c r="D16" s="11" t="str">
        <f>'1'!D16</f>
        <v>ISIC</v>
      </c>
      <c r="E16" s="11">
        <f>'1'!E16</f>
        <v>28</v>
      </c>
      <c r="F16" s="11"/>
      <c r="G16" s="11"/>
      <c r="H16" s="12">
        <f t="shared" si="3"/>
        <v>0</v>
      </c>
      <c r="I16" s="11">
        <f t="shared" si="0"/>
        <v>28</v>
      </c>
      <c r="J16" s="12">
        <f t="shared" si="1"/>
        <v>1</v>
      </c>
      <c r="K16" s="11"/>
      <c r="L16" s="12">
        <f t="shared" si="2"/>
        <v>0</v>
      </c>
      <c r="M16" s="11"/>
      <c r="N16" s="13"/>
    </row>
    <row r="17" spans="1:14" ht="12.75" customHeight="1" x14ac:dyDescent="0.35">
      <c r="A17" s="11" t="str">
        <f>'1'!A17</f>
        <v>SISTEMAS PROGRAMABLES</v>
      </c>
      <c r="B17" s="11"/>
      <c r="C17" s="11" t="str">
        <f>'1'!C17</f>
        <v>604B</v>
      </c>
      <c r="D17" s="11" t="str">
        <f>'1'!D17</f>
        <v>ISIC</v>
      </c>
      <c r="E17" s="11">
        <f>'1'!E17</f>
        <v>15</v>
      </c>
      <c r="F17" s="11"/>
      <c r="G17" s="11"/>
      <c r="H17" s="12">
        <f t="shared" si="3"/>
        <v>0</v>
      </c>
      <c r="I17" s="11">
        <f t="shared" si="0"/>
        <v>15</v>
      </c>
      <c r="J17" s="12">
        <f t="shared" si="1"/>
        <v>1</v>
      </c>
      <c r="K17" s="11"/>
      <c r="L17" s="12">
        <f t="shared" si="2"/>
        <v>0</v>
      </c>
      <c r="M17" s="11"/>
      <c r="N17" s="13"/>
    </row>
    <row r="18" spans="1:14" ht="12.75" customHeight="1" x14ac:dyDescent="0.35">
      <c r="A18" s="11" t="str">
        <f>'1'!A18</f>
        <v>TALLER DE INVESTIGACIÓN II</v>
      </c>
      <c r="B18" s="11"/>
      <c r="C18" s="11" t="str">
        <f>'1'!C18</f>
        <v>804AP</v>
      </c>
      <c r="D18" s="11" t="str">
        <f>'1'!D18</f>
        <v>ISIC</v>
      </c>
      <c r="E18" s="11">
        <f>'1'!E18</f>
        <v>12</v>
      </c>
      <c r="F18" s="11"/>
      <c r="G18" s="11"/>
      <c r="H18" s="12">
        <f t="shared" ref="H18" si="4">(F18+G18)/E18</f>
        <v>0</v>
      </c>
      <c r="I18" s="11">
        <f t="shared" ref="I18" si="5">(E18-SUM(F18:G18))-K18</f>
        <v>12</v>
      </c>
      <c r="J18" s="12">
        <f t="shared" ref="J18" si="6">I18/E18</f>
        <v>1</v>
      </c>
      <c r="K18" s="11"/>
      <c r="L18" s="12">
        <f t="shared" ref="L18" si="7">K18/E18</f>
        <v>0</v>
      </c>
      <c r="M18" s="11"/>
      <c r="N18" s="13"/>
    </row>
    <row r="19" spans="1:14" ht="12.75" customHeight="1" x14ac:dyDescent="0.35">
      <c r="A19" s="11"/>
      <c r="B19" s="11"/>
      <c r="C19" s="11"/>
      <c r="D19" s="11"/>
      <c r="E19" s="11"/>
      <c r="F19" s="11"/>
      <c r="G19" s="11"/>
      <c r="H19" s="12"/>
      <c r="I19" s="11"/>
      <c r="J19" s="12"/>
      <c r="K19" s="11"/>
      <c r="L19" s="12"/>
      <c r="M19" s="11"/>
      <c r="N19" s="13"/>
    </row>
    <row r="20" spans="1:14" ht="12.75" customHeight="1" x14ac:dyDescent="0.35">
      <c r="A20" s="14" t="s">
        <v>26</v>
      </c>
      <c r="B20" s="15" t="s">
        <v>25</v>
      </c>
      <c r="C20" s="15" t="s">
        <v>25</v>
      </c>
      <c r="D20" s="15" t="s">
        <v>25</v>
      </c>
      <c r="E20" s="15">
        <f>SUM(E14:E19)</f>
        <v>101</v>
      </c>
      <c r="F20" s="15">
        <f>SUM(F14:F19)</f>
        <v>0</v>
      </c>
      <c r="G20" s="15">
        <f>SUM(G14:G19)</f>
        <v>0</v>
      </c>
      <c r="H20" s="16">
        <f>SUM(F20:G20)/E20</f>
        <v>0</v>
      </c>
      <c r="I20" s="15">
        <f>(E20-SUM(F20:G20))-K20</f>
        <v>101</v>
      </c>
      <c r="J20" s="16">
        <f>I20/E20</f>
        <v>1</v>
      </c>
      <c r="K20" s="15">
        <f>SUM(K14:K19)</f>
        <v>0</v>
      </c>
      <c r="L20" s="16">
        <f>K20/E20</f>
        <v>0</v>
      </c>
      <c r="M20" s="15" t="e">
        <f>AVERAGE(M14:M19)</f>
        <v>#DIV/0!</v>
      </c>
      <c r="N20" s="17" t="e">
        <f>AVERAGE(N14:N19)</f>
        <v>#DIV/0!</v>
      </c>
    </row>
    <row r="21" spans="1:14" ht="12.75" customHeigh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120" customHeight="1" x14ac:dyDescent="0.35">
      <c r="A22" s="49" t="s">
        <v>27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5" spans="1:14" ht="12.75" customHeight="1" x14ac:dyDescent="0.35">
      <c r="A25" s="1"/>
      <c r="B25" s="50" t="s">
        <v>28</v>
      </c>
      <c r="C25" s="31"/>
      <c r="D25" s="31"/>
      <c r="E25" s="1"/>
      <c r="F25" s="1"/>
      <c r="G25" s="32" t="s">
        <v>29</v>
      </c>
      <c r="H25" s="31"/>
      <c r="I25" s="31"/>
      <c r="J25" s="31"/>
    </row>
    <row r="26" spans="1:14" ht="62.25" customHeight="1" x14ac:dyDescent="0.35">
      <c r="A26" s="1"/>
      <c r="B26" s="51"/>
      <c r="C26" s="35"/>
      <c r="D26" s="35"/>
      <c r="E26" s="1"/>
      <c r="F26" s="1"/>
      <c r="G26" s="36"/>
      <c r="H26" s="35"/>
      <c r="I26" s="35"/>
      <c r="J26" s="35"/>
    </row>
    <row r="27" spans="1:14" ht="12.75" hidden="1" customHeight="1" x14ac:dyDescent="0.35">
      <c r="A27" s="52" t="s">
        <v>30</v>
      </c>
      <c r="B27" s="31"/>
      <c r="C27" s="8"/>
      <c r="D27" s="1"/>
      <c r="E27" s="52"/>
      <c r="F27" s="31"/>
      <c r="G27" s="31"/>
      <c r="H27" s="31"/>
      <c r="I27" s="1"/>
      <c r="J27" s="1"/>
    </row>
    <row r="28" spans="1:14" ht="12.75" hidden="1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4" ht="45" customHeight="1" x14ac:dyDescent="0.35">
      <c r="A29" s="1"/>
      <c r="B29" s="47" t="str">
        <f>B10</f>
        <v>ANA FRANCISCA LULE RANGEL</v>
      </c>
      <c r="C29" s="31"/>
      <c r="D29" s="31"/>
      <c r="E29" s="19"/>
      <c r="F29" s="19"/>
      <c r="G29" s="48" t="s">
        <v>37</v>
      </c>
      <c r="H29" s="31"/>
      <c r="I29" s="31"/>
      <c r="J29" s="31"/>
    </row>
  </sheetData>
  <mergeCells count="31">
    <mergeCell ref="B29:D29"/>
    <mergeCell ref="G29:J29"/>
    <mergeCell ref="A22:N22"/>
    <mergeCell ref="B25:D25"/>
    <mergeCell ref="G25:J25"/>
    <mergeCell ref="B26:D26"/>
    <mergeCell ref="G26:J26"/>
    <mergeCell ref="A27:B27"/>
    <mergeCell ref="E27:H27"/>
    <mergeCell ref="A12:A13"/>
    <mergeCell ref="B12:B13"/>
    <mergeCell ref="C12:C13"/>
    <mergeCell ref="D12:D13"/>
    <mergeCell ref="E12:E13"/>
    <mergeCell ref="B8:C8"/>
    <mergeCell ref="L8:N8"/>
    <mergeCell ref="F12:G12"/>
    <mergeCell ref="H12:H13"/>
    <mergeCell ref="I12:I13"/>
    <mergeCell ref="J12:J13"/>
    <mergeCell ref="K12:K13"/>
    <mergeCell ref="L12:L13"/>
    <mergeCell ref="M12:M13"/>
    <mergeCell ref="N12:N13"/>
    <mergeCell ref="I8:K8"/>
    <mergeCell ref="B10:L10"/>
    <mergeCell ref="B1:N1"/>
    <mergeCell ref="A3:N3"/>
    <mergeCell ref="A5:N5"/>
    <mergeCell ref="A6:D6"/>
    <mergeCell ref="E6:I6"/>
  </mergeCells>
  <printOptions horizontalCentered="1"/>
  <pageMargins left="0.70866141732283472" right="0.70866141732283472" top="0.74803149606299213" bottom="1.0629921259842521" header="0" footer="0"/>
  <pageSetup scale="65" orientation="landscape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7D32BB6558314B942AF68AE1A5E120" ma:contentTypeVersion="4" ma:contentTypeDescription="Create a new document." ma:contentTypeScope="" ma:versionID="c6a6a6a46e89a52acae57e7a665dfe70">
  <xsd:schema xmlns:xsd="http://www.w3.org/2001/XMLSchema" xmlns:xs="http://www.w3.org/2001/XMLSchema" xmlns:p="http://schemas.microsoft.com/office/2006/metadata/properties" xmlns:ns3="6919c180-fd3f-4d4a-95ca-e2a6d44e9d3b" targetNamespace="http://schemas.microsoft.com/office/2006/metadata/properties" ma:root="true" ma:fieldsID="33965bc0e72228b33b8ae9627fe318bb" ns3:_="">
    <xsd:import namespace="6919c180-fd3f-4d4a-95ca-e2a6d44e9d3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9c180-fd3f-4d4a-95ca-e2a6d44e9d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FF1AE5-FD98-495D-9F65-3DE076AA89DB}">
  <ds:schemaRefs>
    <ds:schemaRef ds:uri="http://schemas.microsoft.com/office/2006/documentManagement/types"/>
    <ds:schemaRef ds:uri="http://purl.org/dc/dcmitype/"/>
    <ds:schemaRef ds:uri="6919c180-fd3f-4d4a-95ca-e2a6d44e9d3b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0497ECC-64DF-42BD-9F19-8C31978D3A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19c180-fd3f-4d4a-95ca-e2a6d44e9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5ABDE2-575E-4AE3-99E8-4501680407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</vt:lpstr>
      <vt:lpstr>2</vt:lpstr>
      <vt:lpstr>3</vt:lpstr>
      <vt:lpstr>4</vt:lpstr>
      <vt:lpstr>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Ana Francisca Lule Rangel</cp:lastModifiedBy>
  <cp:lastPrinted>2022-11-02T23:04:54Z</cp:lastPrinted>
  <dcterms:created xsi:type="dcterms:W3CDTF">2021-11-22T14:45:25Z</dcterms:created>
  <dcterms:modified xsi:type="dcterms:W3CDTF">2025-05-15T22:01:48Z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0x010100CD7D32BB6558314B942AF68AE1A5E120</vt:lpwstr>
  </property>
</Properties>
</file>