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"/>
    </mc:Choice>
  </mc:AlternateContent>
  <xr:revisionPtr revIDLastSave="0" documentId="13_ncr:1_{0B953CFA-494B-4CA4-A8B4-7CF9B9FEE2FE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ECONOMICA A" sheetId="7" r:id="rId1"/>
    <sheet name="ECONOMICA B" sheetId="11" r:id="rId2"/>
    <sheet name="HIGIENE" sheetId="8" r:id="rId3"/>
    <sheet name="ADO II" sheetId="12" r:id="rId4"/>
    <sheet name="SIX SIGM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8" l="1"/>
  <c r="Q43" i="8"/>
  <c r="Q21" i="7"/>
  <c r="L52" i="7"/>
  <c r="Q9" i="8"/>
  <c r="Q10" i="8"/>
  <c r="Q11" i="8"/>
  <c r="Q12" i="8"/>
  <c r="Q13" i="8"/>
  <c r="Q15" i="8"/>
  <c r="Q17" i="8"/>
  <c r="Q18" i="8"/>
  <c r="Q19" i="8"/>
  <c r="Q20" i="8"/>
  <c r="Q22" i="8"/>
  <c r="Q23" i="8"/>
  <c r="Q24" i="8"/>
  <c r="Q25" i="8"/>
  <c r="Q26" i="8"/>
  <c r="Q27" i="8"/>
  <c r="Q28" i="8"/>
  <c r="Q29" i="8"/>
  <c r="Q30" i="8"/>
  <c r="Q31" i="8"/>
  <c r="Q32" i="8"/>
  <c r="Q34" i="8"/>
  <c r="Q35" i="8"/>
  <c r="Q36" i="8"/>
  <c r="Q37" i="8"/>
  <c r="Q38" i="8"/>
  <c r="Q39" i="8"/>
  <c r="Q40" i="8"/>
  <c r="Q41" i="8"/>
  <c r="Q42" i="8"/>
  <c r="N4" i="11"/>
  <c r="N4" i="8"/>
  <c r="N4" i="1" s="1"/>
  <c r="Q23" i="12"/>
  <c r="Q21" i="12"/>
  <c r="Q20" i="12"/>
  <c r="Q14" i="12"/>
  <c r="Q13" i="12"/>
  <c r="Q12" i="12"/>
  <c r="Q11" i="12"/>
  <c r="Q25" i="11"/>
  <c r="Q23" i="11"/>
  <c r="Q13" i="7"/>
  <c r="Q9" i="1"/>
  <c r="J55" i="8"/>
  <c r="J56" i="8"/>
  <c r="Q18" i="12"/>
  <c r="Q26" i="7"/>
  <c r="Q25" i="7"/>
  <c r="Q24" i="7"/>
  <c r="Q23" i="7"/>
  <c r="Q22" i="7"/>
  <c r="Q19" i="7"/>
  <c r="Q18" i="7"/>
  <c r="Q14" i="7"/>
  <c r="Q26" i="12"/>
  <c r="Q10" i="12"/>
  <c r="Q15" i="12"/>
  <c r="Q16" i="12"/>
  <c r="Q17" i="12"/>
  <c r="Q19" i="12"/>
  <c r="Q22" i="12"/>
  <c r="Q24" i="12"/>
  <c r="Q25" i="12"/>
  <c r="Q27" i="12"/>
  <c r="Q28" i="12"/>
  <c r="Q29" i="12"/>
  <c r="Q15" i="1"/>
  <c r="Q14" i="1"/>
  <c r="Q13" i="1"/>
  <c r="Q12" i="1"/>
  <c r="Q11" i="1"/>
  <c r="Q30" i="11"/>
  <c r="Q29" i="11"/>
  <c r="Q28" i="11"/>
  <c r="Q27" i="11"/>
  <c r="Q26" i="11"/>
  <c r="Q24" i="11"/>
  <c r="Q20" i="11"/>
  <c r="Q19" i="11"/>
  <c r="Q18" i="11"/>
  <c r="Q17" i="11"/>
  <c r="Q15" i="11"/>
  <c r="Q14" i="11"/>
  <c r="Q13" i="11"/>
  <c r="Q12" i="11"/>
  <c r="Q11" i="11"/>
  <c r="Q10" i="11"/>
  <c r="Q9" i="11"/>
  <c r="O52" i="7"/>
  <c r="O54" i="7" s="1"/>
  <c r="P52" i="7"/>
  <c r="P54" i="7" s="1"/>
  <c r="M52" i="7"/>
  <c r="N52" i="7"/>
  <c r="K50" i="7"/>
  <c r="M50" i="7"/>
  <c r="N50" i="7"/>
  <c r="N53" i="7" s="1"/>
  <c r="O50" i="7"/>
  <c r="P50" i="7"/>
  <c r="Q10" i="7"/>
  <c r="Q51" i="8"/>
  <c r="Q52" i="8"/>
  <c r="Q44" i="8"/>
  <c r="Q45" i="8"/>
  <c r="Q46" i="8"/>
  <c r="Q47" i="8"/>
  <c r="Q48" i="8"/>
  <c r="Q49" i="8"/>
  <c r="Q50" i="8"/>
  <c r="Q53" i="8"/>
  <c r="M56" i="8"/>
  <c r="Q10" i="1"/>
  <c r="N4" i="12"/>
  <c r="M57" i="8" l="1"/>
  <c r="M58" i="8" s="1"/>
  <c r="M53" i="7"/>
  <c r="L50" i="7"/>
  <c r="L53" i="7" s="1"/>
  <c r="Q16" i="7"/>
  <c r="Q52" i="7" s="1"/>
  <c r="Q51" i="12"/>
  <c r="Q51" i="11"/>
  <c r="K52" i="7"/>
  <c r="K53" i="7" s="1"/>
  <c r="Q52" i="11"/>
  <c r="Q50" i="11"/>
  <c r="Q55" i="8"/>
  <c r="Q50" i="12"/>
  <c r="Q52" i="12"/>
  <c r="Q56" i="8"/>
  <c r="O53" i="7"/>
  <c r="P53" i="7"/>
  <c r="Q57" i="8"/>
  <c r="M59" i="8"/>
  <c r="J52" i="11"/>
  <c r="P52" i="12"/>
  <c r="O52" i="12"/>
  <c r="N52" i="12"/>
  <c r="M52" i="12"/>
  <c r="L52" i="12"/>
  <c r="K52" i="12"/>
  <c r="J52" i="12"/>
  <c r="P51" i="12"/>
  <c r="O51" i="12"/>
  <c r="O54" i="12" s="1"/>
  <c r="N51" i="12"/>
  <c r="M51" i="12"/>
  <c r="L51" i="12"/>
  <c r="K51" i="12"/>
  <c r="J51" i="12"/>
  <c r="P50" i="12"/>
  <c r="O50" i="12"/>
  <c r="O53" i="12" s="1"/>
  <c r="N50" i="12"/>
  <c r="M50" i="12"/>
  <c r="L50" i="12"/>
  <c r="K50" i="12"/>
  <c r="J50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D6" i="12"/>
  <c r="D6" i="1"/>
  <c r="P52" i="11"/>
  <c r="O52" i="11"/>
  <c r="N52" i="11"/>
  <c r="M52" i="11"/>
  <c r="K52" i="11"/>
  <c r="P51" i="11"/>
  <c r="P54" i="11" s="1"/>
  <c r="O51" i="11"/>
  <c r="O54" i="11" s="1"/>
  <c r="N51" i="11"/>
  <c r="N54" i="11" s="1"/>
  <c r="M51" i="11"/>
  <c r="L51" i="11"/>
  <c r="K51" i="11"/>
  <c r="J51" i="11"/>
  <c r="P50" i="11"/>
  <c r="P53" i="11" s="1"/>
  <c r="O50" i="11"/>
  <c r="O53" i="11" s="1"/>
  <c r="N50" i="11"/>
  <c r="M50" i="11"/>
  <c r="L50" i="11"/>
  <c r="K50" i="11"/>
  <c r="J50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D6" i="11"/>
  <c r="D6" i="7"/>
  <c r="Q17" i="1"/>
  <c r="Q18" i="1"/>
  <c r="Q19" i="1"/>
  <c r="Q20" i="1"/>
  <c r="Q21" i="1"/>
  <c r="Q22" i="1"/>
  <c r="Q23" i="1"/>
  <c r="Q28" i="7"/>
  <c r="Q29" i="7"/>
  <c r="Q30" i="7"/>
  <c r="Q31" i="7"/>
  <c r="Q32" i="7"/>
  <c r="Q33" i="7"/>
  <c r="Q34" i="7"/>
  <c r="Q35" i="7"/>
  <c r="Q36" i="7"/>
  <c r="Q37" i="7"/>
  <c r="Q38" i="7"/>
  <c r="Q51" i="7" l="1"/>
  <c r="K54" i="11"/>
  <c r="Q50" i="7"/>
  <c r="Q53" i="11"/>
  <c r="Q58" i="8"/>
  <c r="K53" i="11"/>
  <c r="N53" i="11"/>
  <c r="P53" i="12"/>
  <c r="P54" i="12"/>
  <c r="J53" i="12"/>
  <c r="J54" i="12"/>
  <c r="N54" i="12"/>
  <c r="N53" i="12"/>
  <c r="M53" i="11"/>
  <c r="M54" i="11"/>
  <c r="L52" i="11"/>
  <c r="L54" i="11" s="1"/>
  <c r="J54" i="11"/>
  <c r="J53" i="11"/>
  <c r="K53" i="12"/>
  <c r="L53" i="12"/>
  <c r="L54" i="12"/>
  <c r="K54" i="12"/>
  <c r="M54" i="12"/>
  <c r="M53" i="12"/>
  <c r="Q54" i="12"/>
  <c r="Q54" i="11" l="1"/>
  <c r="Q53" i="12"/>
  <c r="L53" i="11"/>
  <c r="P57" i="8"/>
  <c r="O57" i="8"/>
  <c r="N57" i="8"/>
  <c r="L57" i="8"/>
  <c r="K57" i="8"/>
  <c r="J57" i="8"/>
  <c r="P56" i="8"/>
  <c r="O56" i="8"/>
  <c r="N56" i="8"/>
  <c r="L56" i="8"/>
  <c r="K56" i="8"/>
  <c r="P55" i="8"/>
  <c r="O55" i="8"/>
  <c r="N55" i="8"/>
  <c r="L55" i="8"/>
  <c r="K55" i="8"/>
  <c r="J52" i="7"/>
  <c r="P51" i="7"/>
  <c r="O51" i="7"/>
  <c r="N51" i="7"/>
  <c r="N54" i="7" s="1"/>
  <c r="M51" i="7"/>
  <c r="M54" i="7" s="1"/>
  <c r="K51" i="7"/>
  <c r="K54" i="7" s="1"/>
  <c r="J51" i="7"/>
  <c r="J50" i="7"/>
  <c r="Q48" i="7"/>
  <c r="Q47" i="7"/>
  <c r="Q46" i="7"/>
  <c r="Q45" i="7"/>
  <c r="Q44" i="7"/>
  <c r="Q43" i="7"/>
  <c r="Q42" i="7"/>
  <c r="Q41" i="7"/>
  <c r="Q40" i="7"/>
  <c r="Q39" i="7"/>
  <c r="N59" i="8" l="1"/>
  <c r="O59" i="8"/>
  <c r="P58" i="8"/>
  <c r="P59" i="8"/>
  <c r="O58" i="8"/>
  <c r="N58" i="8"/>
  <c r="J54" i="7"/>
  <c r="J53" i="7"/>
  <c r="K59" i="8"/>
  <c r="K58" i="8"/>
  <c r="L59" i="8"/>
  <c r="J58" i="8"/>
  <c r="L58" i="8"/>
  <c r="J59" i="8"/>
  <c r="L51" i="7"/>
  <c r="L54" i="7" s="1"/>
  <c r="Q25" i="1"/>
  <c r="Q26" i="1"/>
  <c r="Q27" i="1"/>
  <c r="Q28" i="1"/>
  <c r="Q53" i="7" l="1"/>
  <c r="Q59" i="8"/>
  <c r="Q54" i="7"/>
  <c r="J52" i="1" l="1"/>
  <c r="J51" i="1"/>
  <c r="Q29" i="1" l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Q50" i="1"/>
  <c r="Q51" i="1"/>
  <c r="Q52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<sst xmlns="http://schemas.openxmlformats.org/spreadsheetml/2006/main" count="355" uniqueCount="220">
  <si>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</si>
  <si>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</si>
  <si>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</si>
  <si>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</si>
  <si>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</si>
  <si>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</si>
  <si>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</si>
  <si>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</si>
  <si>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</si>
  <si>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</si>
  <si>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</si>
  <si>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</si>
  <si>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</si>
  <si>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</si>
  <si>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</si>
  <si>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</si>
  <si>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</si>
  <si>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</si>
  <si>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</si>
  <si>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</si>
  <si>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</si>
  <si>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</si>
  <si>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</si>
  <si>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</si>
  <si>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</si>
  <si>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211U0075</t>
  </si>
  <si>
    <t>CHAPOL PONCIANO ROSA ISELA</t>
  </si>
  <si>
    <t>211U0505</t>
  </si>
  <si>
    <t>MENDOZA MARTINEZ JOSSELIN</t>
  </si>
  <si>
    <t>211U0109</t>
  </si>
  <si>
    <t>PUCHETA PUCHETA CESAR YERAY</t>
  </si>
  <si>
    <t>211U0121</t>
  </si>
  <si>
    <t>TOTO CHAMPALA IDANIA RUBI</t>
  </si>
  <si>
    <t>221U0054</t>
  </si>
  <si>
    <t>ALAVEZ DE LA HOZ ALFREDO</t>
  </si>
  <si>
    <t>221U0069</t>
  </si>
  <si>
    <t>CHACHA HERNANDEZ EMILIANO SEBASTIAN</t>
  </si>
  <si>
    <t>221U0084</t>
  </si>
  <si>
    <t>221U0086</t>
  </si>
  <si>
    <t>GARCIA RUEDA ANDREK EDUARDO</t>
  </si>
  <si>
    <t>221U0092</t>
  </si>
  <si>
    <t>HERNANDEZ QUINO CRISTINA DEL CARMEN</t>
  </si>
  <si>
    <t>IXTEPAN JAUREGUI DAYANA</t>
  </si>
  <si>
    <t>LUCHO COTO FATIMA DE JESUS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</si>
  <si>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</si>
  <si>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</si>
  <si>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</si>
  <si>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</si>
  <si>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</si>
  <si>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</si>
  <si>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221U0118</t>
  </si>
  <si>
    <t>TEPOX DE JESUS ALEJANDRA</t>
  </si>
  <si>
    <t>LINARES MIL FATIMA</t>
  </si>
  <si>
    <t>ROSAS AGUILERA EMMANUEL</t>
  </si>
  <si>
    <t>211U0605</t>
  </si>
  <si>
    <t>231U0682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</si>
  <si>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</si>
  <si>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</si>
  <si>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</si>
  <si>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</si>
  <si>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</si>
  <si>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</si>
  <si>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</si>
  <si>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</si>
  <si>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</si>
  <si>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</si>
  <si>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</si>
  <si>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</si>
  <si>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</si>
  <si>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</si>
  <si>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221U0103</t>
  </si>
  <si>
    <t>OLIVEROS ISIDORO VANIA</t>
  </si>
  <si>
    <t>221U0105</t>
  </si>
  <si>
    <t>ORTIZ MARCIAL MONSERRAT</t>
  </si>
  <si>
    <t>221U0133</t>
  </si>
  <si>
    <t>SOSA MARTINEZ JESSICA ALEJANDRA</t>
  </si>
  <si>
    <t>221U0729</t>
  </si>
  <si>
    <t>URIETA MARTINEZ KAREN</t>
  </si>
  <si>
    <t>FERMAN JIMENEZ JUAN ANGEL</t>
  </si>
  <si>
    <t>221U0087</t>
  </si>
  <si>
    <t>221U0807</t>
  </si>
  <si>
    <t>ACOSTA BUSTAMANTE HECTOR JOSE</t>
  </si>
  <si>
    <t>221U0058</t>
  </si>
  <si>
    <t>ANTELE GARCIA CHELSEA VALERIA</t>
  </si>
  <si>
    <t>221U0126</t>
  </si>
  <si>
    <t>221U0055</t>
  </si>
  <si>
    <t>ALEMAN GONZALEZ MARIA FERNANDA</t>
  </si>
  <si>
    <t>221U0077</t>
  </si>
  <si>
    <t>221U0082</t>
  </si>
  <si>
    <t>FILIDOR DOMINGUEZ KARLA LISSET</t>
  </si>
  <si>
    <t>221U0134</t>
  </si>
  <si>
    <t>FISCAL MEMECHI JOSE GABRIEL</t>
  </si>
  <si>
    <t>221U0088</t>
  </si>
  <si>
    <t>HERNANDEZ DOMINGUEZ JULIO CESAR</t>
  </si>
  <si>
    <t>221U0100</t>
  </si>
  <si>
    <t>MIXTEGA ANOTA IVAN JAIR</t>
  </si>
  <si>
    <t>221U0102</t>
  </si>
  <si>
    <t>MORA ABRAJAN PARIS ADRIAN</t>
  </si>
  <si>
    <t>221U0108</t>
  </si>
  <si>
    <t>PUCHETA BUSTAMANTE DIEGO ARMANDO</t>
  </si>
  <si>
    <t>221U0113</t>
  </si>
  <si>
    <t>SALADO CHAIRA JUAN URIEL</t>
  </si>
  <si>
    <t>221U0119</t>
  </si>
  <si>
    <t>TORIJAS BAXIN GUSTAVO</t>
  </si>
  <si>
    <t>221U0120</t>
  </si>
  <si>
    <t>VELEZ CEBA INGRID ARELI</t>
  </si>
  <si>
    <t>211U0068</t>
  </si>
  <si>
    <t>ANTEMATE VELASCO LIZBETH</t>
  </si>
  <si>
    <t>211U0085</t>
  </si>
  <si>
    <t>FIGUEROA GOMEZ MARIA FERNANDA</t>
  </si>
  <si>
    <t>221U0116</t>
  </si>
  <si>
    <t>701B</t>
  </si>
  <si>
    <t>HIGIENE Y SEGURIDAD INDUSTRIAL</t>
  </si>
  <si>
    <t>401A</t>
  </si>
  <si>
    <t xml:space="preserve">231U0009 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</si>
  <si>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</si>
  <si>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</si>
  <si>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</si>
  <si>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</si>
  <si>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</si>
  <si>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</si>
  <si>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</si>
  <si>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</si>
  <si>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</si>
  <si>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</si>
  <si>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</si>
  <si>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</si>
  <si>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</si>
  <si>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</si>
  <si>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</si>
  <si>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</si>
  <si>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</si>
  <si>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</si>
  <si>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</si>
  <si>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</si>
  <si>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</si>
  <si>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DOMINGUEZ GOMEZ MOISES R</t>
  </si>
  <si>
    <t>231U0583</t>
  </si>
  <si>
    <t>ENRIQUEZ GOMEZ SCARLET</t>
  </si>
  <si>
    <t>231U0030</t>
  </si>
  <si>
    <t>GABINO RODRIGUEZ DIEGO</t>
  </si>
  <si>
    <t>GARCIA CRUZ RUTH R</t>
  </si>
  <si>
    <t>231U0032</t>
  </si>
  <si>
    <t>GARCÍA MARTÍNEZ MARCOS</t>
  </si>
  <si>
    <t>231U0033</t>
  </si>
  <si>
    <t>GONZALEZ VELASCO JONATHAN</t>
  </si>
  <si>
    <t>221U0098</t>
  </si>
  <si>
    <t>LUCHO MIXTEGA JUAN FERNANDO R</t>
  </si>
  <si>
    <t>231U0043</t>
  </si>
  <si>
    <t>MAIN MORALES HECTOR LUCIANO</t>
  </si>
  <si>
    <t>231U0044</t>
  </si>
  <si>
    <t>MARQUEZ CASTELLANOS ORANGEL MANUEL</t>
  </si>
  <si>
    <t>231U0045</t>
  </si>
  <si>
    <t>MARTINEZ PALAFOX MARIAN GUADALUPE</t>
  </si>
  <si>
    <t>221U0096</t>
  </si>
  <si>
    <t>PEREZ BELLI OSCAR ADRIAN DONOVAN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</si>
  <si>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</si>
  <si>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</si>
  <si>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</si>
  <si>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</si>
  <si>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</si>
  <si>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</si>
  <si>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</si>
  <si>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</si>
  <si>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221U0115</t>
  </si>
  <si>
    <t>SANCHEZ BARRAZA ANGEL DE JESUS R</t>
  </si>
  <si>
    <t>SANCHEZ CHIPOL YERIK ORBELIN R</t>
  </si>
  <si>
    <t>231U0075</t>
  </si>
  <si>
    <t>SOLANO CHAVEZ FERNANDO</t>
  </si>
  <si>
    <t>TORIJAS BAXIN GUSTAVO R</t>
  </si>
  <si>
    <t>231U0078</t>
  </si>
  <si>
    <t>VELASCO ALVAREZ CHELSEA NICOLE</t>
  </si>
  <si>
    <t>231U0079</t>
  </si>
  <si>
    <t>VELASCO CATEMAXCA JESUS</t>
  </si>
  <si>
    <t>221U0124</t>
  </si>
  <si>
    <t>VILLAFUERTE CONCHI ARIEL MOISES R</t>
  </si>
  <si>
    <t>231U0085</t>
  </si>
  <si>
    <t>XALA FISCAL JESSICA DEL CARMEN</t>
  </si>
  <si>
    <t>211U0086</t>
  </si>
  <si>
    <t>FRANCO ALONSO ABRIL MAYRANI</t>
  </si>
  <si>
    <t>221U072</t>
  </si>
  <si>
    <t>INGENIERIA ECONOMICA</t>
  </si>
  <si>
    <t>601A</t>
  </si>
  <si>
    <t>FEBRERO-JUNIO 2025</t>
  </si>
  <si>
    <t>221U0059</t>
  </si>
  <si>
    <t>AREVALO DOMINGUEZ MILDRED</t>
  </si>
  <si>
    <t>221U0067</t>
  </si>
  <si>
    <t>CASTAÑEDA GONZALEZ JOSE ALEJANDRO</t>
  </si>
  <si>
    <t>COYOLT LUCIANO KEVIN</t>
  </si>
  <si>
    <t>221U0075</t>
  </si>
  <si>
    <t>CRUZ BELLO YADIRA</t>
  </si>
  <si>
    <t>221U0076</t>
  </si>
  <si>
    <t>CRUZ GONZALEZ ITZEL ZAHORI</t>
  </si>
  <si>
    <t xml:space="preserve"> 221U0080</t>
  </si>
  <si>
    <t xml:space="preserve"> FLORES HERNANDEZ ITZEL ALEJANDRA</t>
  </si>
  <si>
    <t>221U0064</t>
  </si>
  <si>
    <t>FONSECA LOPEZ EDSON JAIR</t>
  </si>
  <si>
    <t xml:space="preserve"> 221U0095</t>
  </si>
  <si>
    <t xml:space="preserve"> 221U0097</t>
  </si>
  <si>
    <t xml:space="preserve"> 211U0094</t>
  </si>
  <si>
    <t>MARCE HIPOLITO JOSUE JORGE R</t>
  </si>
  <si>
    <t>221U0099</t>
  </si>
  <si>
    <t>MARTINEZ ROSAS DANIEL AZAHEL</t>
  </si>
  <si>
    <t>211U0118</t>
  </si>
  <si>
    <t>TAXILAGA ARENAL ALEJANDRO DE JESUS R</t>
  </si>
  <si>
    <t>221U0123</t>
  </si>
  <si>
    <t>VIDAÑA HERNANDEZ ARIEL ISAIAS</t>
  </si>
  <si>
    <t>221U0796</t>
  </si>
  <si>
    <t>ROSAS BUSTAMANTE MIGUEL ANGEL</t>
  </si>
  <si>
    <t>VILLAFUERTE CONCHI ARIEL MOISES</t>
  </si>
  <si>
    <t>211U0078</t>
  </si>
  <si>
    <t>CHIGUIL PEREZ AURORA</t>
  </si>
  <si>
    <t>211U0088</t>
  </si>
  <si>
    <t>GOMEZ SANTOS JOSE ROGELIO</t>
  </si>
  <si>
    <t>201U0029</t>
  </si>
  <si>
    <t>JARAMILLO CATEMAXCA ARLETH</t>
  </si>
  <si>
    <t>METODOLOGIA SIX SIGMA</t>
  </si>
  <si>
    <t>ADMINISTRACION DE OPERACIONES II</t>
  </si>
  <si>
    <t>801 A</t>
  </si>
  <si>
    <t>601B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</si>
</sst>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_-* #,##0.0000_-;\-* #,##0.00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1" fontId="0" fillId="0" borderId="6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/>
    <xf numFmtId="2" fontId="0" fillId="0" borderId="2" xfId="0" applyNumberForma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0" borderId="9" xfId="0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0" borderId="2" xfId="0" applyNumberFormat="1" applyFont="1" applyBorder="1"/>
    <xf numFmtId="1" fontId="9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2" xfId="0" applyNumberFormat="1" applyBorder="1"/>
    <xf numFmtId="166" fontId="0" fillId="0" borderId="2" xfId="2" applyNumberFormat="1" applyFont="1" applyBorder="1" applyAlignment="1">
      <alignment horizontal="center"/>
    </xf>
    <xf numFmtId="1" fontId="9" fillId="3" borderId="2" xfId="0" applyNumberFormat="1" applyFont="1" applyFill="1" applyBorder="1"/>
    <xf numFmtId="1" fontId="9" fillId="4" borderId="2" xfId="0" applyNumberFormat="1" applyFont="1" applyFill="1" applyBorder="1"/>
    <xf numFmtId="9" fontId="5" fillId="3" borderId="2" xfId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0" fillId="3" borderId="0" xfId="0" applyFill="1"/>
    <xf numFmtId="2" fontId="0" fillId="3" borderId="2" xfId="0" applyNumberFormat="1" applyFill="1" applyBorder="1" applyAlignment="1">
      <alignment horizontal="center"/>
    </xf>
    <xf numFmtId="2" fontId="0" fillId="3" borderId="0" xfId="0" applyNumberFormat="1" applyFill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164" fontId="9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43" fontId="0" fillId="0" borderId="2" xfId="2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workbookViewId="0">
      <selection activeCell="K22" sqref="K22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7" style="52" customWidth="1"/>
    <col min="11" max="11" width="7" customWidth="1"/>
    <col min="12" max="12" width="7" style="1" customWidth="1"/>
    <col min="13" max="13" width="7" customWidth="1"/>
    <col min="14" max="14" width="10.710937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  <c r="R2" s="2"/>
    </row>
    <row r="3" spans="2:18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  <c r="R3" s="1"/>
    </row>
    <row r="4" spans="2:18" x14ac:dyDescent="0.25">
      <c r="C4" t="s">
        <v>0</v>
      </c>
      <c r="D4" s="86" t="s">
        <v>181</v>
      </c>
      <c r="E4" s="86"/>
      <c r="F4" s="86"/>
      <c r="G4" s="86"/>
      <c r="I4" t="s">
        <v>1</v>
      </c>
      <c r="J4" s="87" t="s">
        <v>182</v>
      </c>
      <c r="K4" s="87"/>
      <c r="M4" t="s">
        <v>2</v>
      </c>
      <c r="N4" s="49">
        <v>45812</v>
      </c>
      <c r="O4" s="29"/>
    </row>
    <row r="5" spans="2:18" ht="6.75" customHeight="1" x14ac:dyDescent="0.25">
      <c r="D5" s="5"/>
      <c r="E5" s="5"/>
      <c r="F5" s="5"/>
      <c r="G5" s="5"/>
    </row>
    <row r="6" spans="2:18" ht="15.75" x14ac:dyDescent="0.25">
      <c r="C6" t="s">
        <v>3</v>
      </c>
      <c r="D6" s="87" t="str">
        <f>HIGIENE!D6</f>
        <v>FEBRERO-JUNIO 2025</v>
      </c>
      <c r="E6" s="87"/>
      <c r="F6" s="87"/>
      <c r="G6" s="87"/>
      <c r="I6" s="75" t="s">
        <v>22</v>
      </c>
      <c r="J6" s="75"/>
      <c r="K6" s="88" t="s">
        <v>24</v>
      </c>
      <c r="L6" s="88"/>
      <c r="M6" s="88"/>
      <c r="N6" s="88"/>
      <c r="O6" s="88"/>
      <c r="P6" s="88"/>
    </row>
    <row r="7" spans="2:18" ht="11.25" customHeight="1" x14ac:dyDescent="0.25"/>
    <row r="8" spans="2:18" x14ac:dyDescent="0.25">
      <c r="B8" s="3" t="s">
        <v>4</v>
      </c>
      <c r="C8" s="32" t="s">
        <v>6</v>
      </c>
      <c r="D8" s="89" t="s">
        <v>5</v>
      </c>
      <c r="E8" s="89"/>
      <c r="F8" s="89"/>
      <c r="G8" s="89"/>
      <c r="H8" s="89"/>
      <c r="I8" s="89"/>
      <c r="J8" s="50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17">
        <v>1</v>
      </c>
      <c r="C9" s="17" t="s">
        <v>80</v>
      </c>
      <c r="D9" s="72" t="s">
        <v>81</v>
      </c>
      <c r="E9" s="73"/>
      <c r="F9" s="73"/>
      <c r="G9" s="73"/>
      <c r="H9" s="73"/>
      <c r="I9" s="74"/>
      <c r="J9" s="50">
        <v>0</v>
      </c>
      <c r="K9" s="63">
        <v>0</v>
      </c>
      <c r="L9" s="12">
        <v>0</v>
      </c>
      <c r="M9" s="44">
        <v>0</v>
      </c>
      <c r="N9" s="40"/>
      <c r="O9" s="25"/>
      <c r="P9" s="12"/>
      <c r="Q9" s="15">
        <v>0</v>
      </c>
    </row>
    <row r="10" spans="2:18" x14ac:dyDescent="0.25">
      <c r="B10" s="17">
        <v>2</v>
      </c>
      <c r="C10" s="17" t="s">
        <v>33</v>
      </c>
      <c r="D10" s="72" t="s">
        <v>34</v>
      </c>
      <c r="E10" s="73"/>
      <c r="F10" s="73"/>
      <c r="G10" s="73"/>
      <c r="H10" s="73"/>
      <c r="I10" s="74"/>
      <c r="J10" s="50">
        <v>83</v>
      </c>
      <c r="K10" s="63">
        <v>0</v>
      </c>
      <c r="L10" s="12">
        <v>0</v>
      </c>
      <c r="M10" s="22">
        <v>82.5</v>
      </c>
      <c r="N10" s="40"/>
      <c r="O10" s="26"/>
      <c r="P10" s="12"/>
      <c r="Q10" s="15">
        <f t="shared" ref="Q10:Q26" si="0">SUM(J10:N10)/5</f>
        <v>33.1</v>
      </c>
    </row>
    <row r="11" spans="2:18" x14ac:dyDescent="0.25">
      <c r="B11" s="17">
        <v>3</v>
      </c>
      <c r="C11" s="17" t="s">
        <v>82</v>
      </c>
      <c r="D11" s="72" t="s">
        <v>83</v>
      </c>
      <c r="E11" s="73"/>
      <c r="F11" s="73"/>
      <c r="G11" s="73"/>
      <c r="H11" s="73"/>
      <c r="I11" s="74"/>
      <c r="J11" s="50">
        <v>0</v>
      </c>
      <c r="K11" s="63">
        <v>0</v>
      </c>
      <c r="L11" s="12">
        <v>0</v>
      </c>
      <c r="M11" s="44">
        <v>0</v>
      </c>
      <c r="N11" s="40"/>
      <c r="O11" s="28"/>
      <c r="P11" s="12"/>
      <c r="Q11" s="15">
        <v>0</v>
      </c>
    </row>
    <row r="12" spans="2:18" x14ac:dyDescent="0.25">
      <c r="B12" s="17">
        <v>4</v>
      </c>
      <c r="C12" s="17" t="s">
        <v>184</v>
      </c>
      <c r="D12" s="72" t="s">
        <v>185</v>
      </c>
      <c r="E12" s="73"/>
      <c r="F12" s="73"/>
      <c r="G12" s="73"/>
      <c r="H12" s="73"/>
      <c r="I12" s="74"/>
      <c r="J12" s="50">
        <v>0</v>
      </c>
      <c r="K12" s="63">
        <v>0</v>
      </c>
      <c r="L12" s="12">
        <v>0</v>
      </c>
      <c r="M12" s="44">
        <v>0</v>
      </c>
      <c r="N12" s="40"/>
      <c r="O12" s="26"/>
      <c r="P12" s="12"/>
      <c r="Q12" s="15">
        <v>0</v>
      </c>
    </row>
    <row r="13" spans="2:18" x14ac:dyDescent="0.25">
      <c r="B13" s="17">
        <v>5</v>
      </c>
      <c r="C13" s="17" t="s">
        <v>186</v>
      </c>
      <c r="D13" s="72" t="s">
        <v>187</v>
      </c>
      <c r="E13" s="73"/>
      <c r="F13" s="73"/>
      <c r="G13" s="73"/>
      <c r="H13" s="73"/>
      <c r="I13" s="74"/>
      <c r="J13" s="50">
        <v>0</v>
      </c>
      <c r="K13" s="63">
        <v>70</v>
      </c>
      <c r="L13" s="12">
        <v>0</v>
      </c>
      <c r="M13" s="44">
        <v>0</v>
      </c>
      <c r="N13" s="40"/>
      <c r="O13" s="27"/>
      <c r="P13" s="12"/>
      <c r="Q13" s="15">
        <f t="shared" si="0"/>
        <v>14</v>
      </c>
    </row>
    <row r="14" spans="2:18" x14ac:dyDescent="0.25">
      <c r="B14" s="17">
        <v>6</v>
      </c>
      <c r="C14" s="17" t="s">
        <v>35</v>
      </c>
      <c r="D14" s="72" t="s">
        <v>36</v>
      </c>
      <c r="E14" s="73"/>
      <c r="F14" s="73"/>
      <c r="G14" s="73"/>
      <c r="H14" s="73"/>
      <c r="I14" s="74"/>
      <c r="J14" s="50">
        <v>0</v>
      </c>
      <c r="K14" s="63">
        <v>0</v>
      </c>
      <c r="L14" s="12">
        <v>0</v>
      </c>
      <c r="M14" s="44">
        <v>0</v>
      </c>
      <c r="N14" s="40"/>
      <c r="O14" s="26"/>
      <c r="P14" s="12"/>
      <c r="Q14" s="15">
        <f t="shared" si="0"/>
        <v>0</v>
      </c>
    </row>
    <row r="15" spans="2:18" x14ac:dyDescent="0.25">
      <c r="B15" s="17">
        <v>7</v>
      </c>
      <c r="C15" s="17" t="s">
        <v>84</v>
      </c>
      <c r="D15" s="72" t="s">
        <v>188</v>
      </c>
      <c r="E15" s="73"/>
      <c r="F15" s="73"/>
      <c r="G15" s="73"/>
      <c r="H15" s="73"/>
      <c r="I15" s="74"/>
      <c r="J15" s="50">
        <v>0</v>
      </c>
      <c r="K15" s="63">
        <v>0</v>
      </c>
      <c r="L15" s="12">
        <v>0</v>
      </c>
      <c r="M15" s="44">
        <v>0</v>
      </c>
      <c r="N15" s="40"/>
      <c r="O15" s="27"/>
      <c r="P15" s="4"/>
      <c r="Q15" s="15">
        <v>0</v>
      </c>
    </row>
    <row r="16" spans="2:18" x14ac:dyDescent="0.25">
      <c r="B16" s="17">
        <v>8</v>
      </c>
      <c r="C16" s="17" t="s">
        <v>189</v>
      </c>
      <c r="D16" s="72" t="s">
        <v>190</v>
      </c>
      <c r="E16" s="73"/>
      <c r="F16" s="73"/>
      <c r="G16" s="73"/>
      <c r="H16" s="73"/>
      <c r="I16" s="74"/>
      <c r="J16" s="50">
        <v>85</v>
      </c>
      <c r="K16" s="63">
        <v>90</v>
      </c>
      <c r="L16" s="12">
        <v>97.5</v>
      </c>
      <c r="M16" s="22">
        <v>90.833333333333329</v>
      </c>
      <c r="N16" s="40"/>
      <c r="O16" s="26"/>
      <c r="P16" s="12"/>
      <c r="Q16" s="15">
        <f t="shared" si="0"/>
        <v>72.666666666666657</v>
      </c>
    </row>
    <row r="17" spans="2:17" x14ac:dyDescent="0.25">
      <c r="B17" s="17">
        <v>9</v>
      </c>
      <c r="C17" s="17" t="s">
        <v>191</v>
      </c>
      <c r="D17" s="72" t="s">
        <v>192</v>
      </c>
      <c r="E17" s="73"/>
      <c r="F17" s="73"/>
      <c r="G17" s="73"/>
      <c r="H17" s="73"/>
      <c r="I17" s="74"/>
      <c r="J17" s="50">
        <v>0</v>
      </c>
      <c r="K17" s="63">
        <v>0</v>
      </c>
      <c r="L17" s="12">
        <v>0</v>
      </c>
      <c r="M17" s="44">
        <v>0</v>
      </c>
      <c r="N17" s="40"/>
      <c r="O17" s="27"/>
      <c r="P17" s="12"/>
      <c r="Q17" s="15">
        <v>0</v>
      </c>
    </row>
    <row r="18" spans="2:17" x14ac:dyDescent="0.25">
      <c r="B18" s="17">
        <v>10</v>
      </c>
      <c r="C18" s="17" t="s">
        <v>193</v>
      </c>
      <c r="D18" s="72" t="s">
        <v>78</v>
      </c>
      <c r="E18" s="73"/>
      <c r="F18" s="73"/>
      <c r="G18" s="73"/>
      <c r="H18" s="73"/>
      <c r="I18" s="74"/>
      <c r="J18" s="50">
        <v>0</v>
      </c>
      <c r="K18" s="63">
        <v>0</v>
      </c>
      <c r="L18" s="12">
        <v>0</v>
      </c>
      <c r="M18" s="44">
        <v>0</v>
      </c>
      <c r="N18" s="40"/>
      <c r="O18" s="26"/>
      <c r="P18" s="12"/>
      <c r="Q18" s="15">
        <f t="shared" si="0"/>
        <v>0</v>
      </c>
    </row>
    <row r="19" spans="2:17" x14ac:dyDescent="0.25">
      <c r="B19" s="17">
        <v>11</v>
      </c>
      <c r="C19" s="17" t="s">
        <v>37</v>
      </c>
      <c r="D19" s="72" t="s">
        <v>194</v>
      </c>
      <c r="E19" s="73"/>
      <c r="F19" s="73"/>
      <c r="G19" s="73"/>
      <c r="H19" s="73"/>
      <c r="I19" s="74"/>
      <c r="J19" s="50">
        <v>0</v>
      </c>
      <c r="K19" s="63">
        <v>0</v>
      </c>
      <c r="L19" s="12">
        <v>0</v>
      </c>
      <c r="M19" s="44">
        <v>75</v>
      </c>
      <c r="N19" s="40"/>
      <c r="O19" s="28"/>
      <c r="P19" s="12"/>
      <c r="Q19" s="15">
        <f t="shared" si="0"/>
        <v>15</v>
      </c>
    </row>
    <row r="20" spans="2:17" x14ac:dyDescent="0.25">
      <c r="B20" s="17">
        <v>12</v>
      </c>
      <c r="C20" s="17" t="s">
        <v>195</v>
      </c>
      <c r="D20" s="72" t="s">
        <v>196</v>
      </c>
      <c r="E20" s="73"/>
      <c r="F20" s="73"/>
      <c r="G20" s="73"/>
      <c r="H20" s="73"/>
      <c r="I20" s="74"/>
      <c r="J20" s="50">
        <v>0</v>
      </c>
      <c r="K20" s="63">
        <v>0</v>
      </c>
      <c r="L20" s="12">
        <v>0</v>
      </c>
      <c r="M20" s="44">
        <v>0</v>
      </c>
      <c r="N20" s="40"/>
      <c r="O20" s="26"/>
      <c r="P20" s="12"/>
      <c r="Q20" s="15">
        <v>0</v>
      </c>
    </row>
    <row r="21" spans="2:17" x14ac:dyDescent="0.25">
      <c r="B21" s="17">
        <v>13</v>
      </c>
      <c r="C21" s="17" t="s">
        <v>79</v>
      </c>
      <c r="D21" s="72" t="s">
        <v>39</v>
      </c>
      <c r="E21" s="73"/>
      <c r="F21" s="73"/>
      <c r="G21" s="73"/>
      <c r="H21" s="73"/>
      <c r="I21" s="74"/>
      <c r="J21" s="50">
        <v>0</v>
      </c>
      <c r="K21" s="63">
        <v>0</v>
      </c>
      <c r="L21" s="12">
        <v>97.5</v>
      </c>
      <c r="M21" s="44">
        <v>95</v>
      </c>
      <c r="N21" s="40"/>
      <c r="O21" s="28"/>
      <c r="P21" s="12"/>
      <c r="Q21" s="15">
        <f t="shared" si="0"/>
        <v>38.5</v>
      </c>
    </row>
    <row r="22" spans="2:17" x14ac:dyDescent="0.25">
      <c r="B22" s="17">
        <v>14</v>
      </c>
      <c r="C22" s="17" t="s">
        <v>40</v>
      </c>
      <c r="D22" s="72" t="s">
        <v>41</v>
      </c>
      <c r="E22" s="73"/>
      <c r="F22" s="73"/>
      <c r="G22" s="73"/>
      <c r="H22" s="73"/>
      <c r="I22" s="74"/>
      <c r="J22" s="50">
        <v>0</v>
      </c>
      <c r="K22" s="63">
        <v>0</v>
      </c>
      <c r="L22" s="12">
        <v>87.5</v>
      </c>
      <c r="M22" s="44">
        <v>85</v>
      </c>
      <c r="N22" s="40"/>
      <c r="O22" s="27"/>
      <c r="P22" s="12"/>
      <c r="Q22" s="15">
        <f t="shared" si="0"/>
        <v>34.5</v>
      </c>
    </row>
    <row r="23" spans="2:17" x14ac:dyDescent="0.25">
      <c r="B23" s="17">
        <v>15</v>
      </c>
      <c r="C23" s="17" t="s">
        <v>197</v>
      </c>
      <c r="D23" s="72" t="s">
        <v>42</v>
      </c>
      <c r="E23" s="73"/>
      <c r="F23" s="73"/>
      <c r="G23" s="73"/>
      <c r="H23" s="73"/>
      <c r="I23" s="74"/>
      <c r="J23" s="50">
        <v>0</v>
      </c>
      <c r="K23" s="63">
        <v>0</v>
      </c>
      <c r="L23" s="12">
        <v>0</v>
      </c>
      <c r="M23" s="44">
        <v>70</v>
      </c>
      <c r="N23" s="40"/>
      <c r="O23" s="26"/>
      <c r="P23" s="12"/>
      <c r="Q23" s="15">
        <f t="shared" si="0"/>
        <v>14</v>
      </c>
    </row>
    <row r="24" spans="2:17" x14ac:dyDescent="0.25">
      <c r="B24" s="17">
        <v>16</v>
      </c>
      <c r="C24" s="17" t="s">
        <v>198</v>
      </c>
      <c r="D24" s="72" t="s">
        <v>43</v>
      </c>
      <c r="E24" s="73"/>
      <c r="F24" s="73"/>
      <c r="G24" s="73"/>
      <c r="H24" s="73"/>
      <c r="I24" s="74"/>
      <c r="J24" s="50">
        <v>0</v>
      </c>
      <c r="K24" s="63">
        <v>0</v>
      </c>
      <c r="L24" s="12">
        <v>0</v>
      </c>
      <c r="M24" s="44">
        <v>70</v>
      </c>
      <c r="N24" s="40"/>
      <c r="O24" s="26"/>
      <c r="P24" s="12"/>
      <c r="Q24" s="15">
        <f t="shared" si="0"/>
        <v>14</v>
      </c>
    </row>
    <row r="25" spans="2:17" x14ac:dyDescent="0.25">
      <c r="B25" s="17">
        <v>17</v>
      </c>
      <c r="C25" s="17" t="s">
        <v>199</v>
      </c>
      <c r="D25" s="72" t="s">
        <v>200</v>
      </c>
      <c r="E25" s="73"/>
      <c r="F25" s="73"/>
      <c r="G25" s="73"/>
      <c r="H25" s="73"/>
      <c r="I25" s="74"/>
      <c r="J25" s="50">
        <v>0</v>
      </c>
      <c r="K25" s="63">
        <v>0</v>
      </c>
      <c r="L25" s="12">
        <v>0</v>
      </c>
      <c r="M25" s="44">
        <v>0</v>
      </c>
      <c r="N25" s="40"/>
      <c r="O25" s="26"/>
      <c r="P25" s="12"/>
      <c r="Q25" s="15">
        <f t="shared" si="0"/>
        <v>0</v>
      </c>
    </row>
    <row r="26" spans="2:17" x14ac:dyDescent="0.25">
      <c r="B26" s="17">
        <v>18</v>
      </c>
      <c r="C26" s="17" t="s">
        <v>201</v>
      </c>
      <c r="D26" s="72" t="s">
        <v>202</v>
      </c>
      <c r="E26" s="73"/>
      <c r="F26" s="73"/>
      <c r="G26" s="73"/>
      <c r="H26" s="73"/>
      <c r="I26" s="74"/>
      <c r="J26" s="50">
        <v>0</v>
      </c>
      <c r="K26" s="63">
        <v>0</v>
      </c>
      <c r="L26" s="12">
        <v>0</v>
      </c>
      <c r="M26" s="44">
        <v>0</v>
      </c>
      <c r="N26" s="40"/>
      <c r="O26" s="26"/>
      <c r="P26" s="12"/>
      <c r="Q26" s="15">
        <f t="shared" si="0"/>
        <v>0</v>
      </c>
    </row>
    <row r="27" spans="2:17" x14ac:dyDescent="0.25">
      <c r="B27" s="17">
        <v>19</v>
      </c>
      <c r="C27" s="17" t="s">
        <v>44</v>
      </c>
      <c r="D27" s="72" t="s">
        <v>45</v>
      </c>
      <c r="E27" s="73"/>
      <c r="F27" s="73"/>
      <c r="G27" s="73"/>
      <c r="H27" s="73"/>
      <c r="I27" s="74"/>
      <c r="J27" s="53">
        <v>0</v>
      </c>
      <c r="K27" s="63">
        <v>0</v>
      </c>
      <c r="L27" s="12">
        <v>0</v>
      </c>
      <c r="M27" s="4">
        <v>75</v>
      </c>
      <c r="N27" s="38"/>
      <c r="O27" s="28"/>
      <c r="P27" s="12"/>
      <c r="Q27" s="48">
        <v>0</v>
      </c>
    </row>
    <row r="28" spans="2:17" x14ac:dyDescent="0.25">
      <c r="B28" s="17">
        <v>20</v>
      </c>
      <c r="C28" s="17" t="s">
        <v>46</v>
      </c>
      <c r="D28" s="72" t="s">
        <v>47</v>
      </c>
      <c r="E28" s="73"/>
      <c r="F28" s="73"/>
      <c r="G28" s="73"/>
      <c r="H28" s="73"/>
      <c r="I28" s="74"/>
      <c r="J28" s="50">
        <v>0</v>
      </c>
      <c r="K28" s="63">
        <v>0</v>
      </c>
      <c r="L28" s="12">
        <v>0</v>
      </c>
      <c r="M28" s="4">
        <v>0</v>
      </c>
      <c r="N28" s="4"/>
      <c r="O28" s="27"/>
      <c r="P28" s="12"/>
      <c r="Q28" s="15">
        <f t="shared" ref="Q28:Q38" si="1">SUM(J28:P28)/7</f>
        <v>0</v>
      </c>
    </row>
    <row r="29" spans="2:17" x14ac:dyDescent="0.25">
      <c r="B29" s="17">
        <v>21</v>
      </c>
      <c r="C29" s="17" t="s">
        <v>48</v>
      </c>
      <c r="D29" s="72" t="s">
        <v>49</v>
      </c>
      <c r="E29" s="73"/>
      <c r="F29" s="73"/>
      <c r="G29" s="73"/>
      <c r="H29" s="73"/>
      <c r="I29" s="74"/>
      <c r="J29" s="50">
        <v>88</v>
      </c>
      <c r="K29" s="63">
        <v>0</v>
      </c>
      <c r="L29" s="12">
        <v>0</v>
      </c>
      <c r="M29" s="4">
        <v>0</v>
      </c>
      <c r="N29" s="4"/>
      <c r="O29" s="26"/>
      <c r="P29" s="12"/>
      <c r="Q29" s="15">
        <f t="shared" si="1"/>
        <v>12.571428571428571</v>
      </c>
    </row>
    <row r="30" spans="2:17" x14ac:dyDescent="0.25">
      <c r="B30" s="17">
        <v>22</v>
      </c>
      <c r="C30" s="17" t="s">
        <v>203</v>
      </c>
      <c r="D30" s="72" t="s">
        <v>204</v>
      </c>
      <c r="E30" s="73"/>
      <c r="F30" s="73"/>
      <c r="G30" s="73"/>
      <c r="H30" s="73"/>
      <c r="I30" s="74"/>
      <c r="J30" s="50">
        <v>0</v>
      </c>
      <c r="K30" s="63">
        <v>0</v>
      </c>
      <c r="L30" s="12">
        <v>0</v>
      </c>
      <c r="M30" s="4">
        <v>0</v>
      </c>
      <c r="N30" s="4"/>
      <c r="O30" s="28"/>
      <c r="P30" s="12"/>
      <c r="Q30" s="15">
        <f t="shared" si="1"/>
        <v>0</v>
      </c>
    </row>
    <row r="31" spans="2:17" x14ac:dyDescent="0.25">
      <c r="B31" s="17">
        <v>23</v>
      </c>
      <c r="C31" s="17" t="s">
        <v>50</v>
      </c>
      <c r="D31" s="72" t="s">
        <v>51</v>
      </c>
      <c r="E31" s="73"/>
      <c r="F31" s="73"/>
      <c r="G31" s="73"/>
      <c r="H31" s="73"/>
      <c r="I31" s="74"/>
      <c r="J31" s="50">
        <v>0</v>
      </c>
      <c r="K31" s="63">
        <v>75</v>
      </c>
      <c r="L31" s="12">
        <v>87.5</v>
      </c>
      <c r="M31" s="4">
        <v>95</v>
      </c>
      <c r="N31" s="4"/>
      <c r="O31" s="28"/>
      <c r="P31" s="12"/>
      <c r="Q31" s="15">
        <f t="shared" si="1"/>
        <v>36.785714285714285</v>
      </c>
    </row>
    <row r="32" spans="2:17" x14ac:dyDescent="0.25">
      <c r="B32" s="17">
        <v>24</v>
      </c>
      <c r="C32" s="17" t="s">
        <v>205</v>
      </c>
      <c r="D32" s="72" t="s">
        <v>206</v>
      </c>
      <c r="E32" s="73"/>
      <c r="F32" s="73"/>
      <c r="G32" s="73"/>
      <c r="H32" s="73"/>
      <c r="I32" s="74"/>
      <c r="J32" s="50">
        <v>0</v>
      </c>
      <c r="K32" s="63">
        <v>0</v>
      </c>
      <c r="L32" s="12">
        <v>0</v>
      </c>
      <c r="M32" s="4">
        <v>0</v>
      </c>
      <c r="N32" s="4"/>
      <c r="O32" s="27"/>
      <c r="P32" s="12"/>
      <c r="Q32" s="15">
        <f t="shared" si="1"/>
        <v>0</v>
      </c>
    </row>
    <row r="33" spans="2:17" x14ac:dyDescent="0.25">
      <c r="B33" s="17"/>
      <c r="C33" s="17"/>
      <c r="D33" s="72"/>
      <c r="E33" s="73"/>
      <c r="F33" s="73"/>
      <c r="G33" s="73"/>
      <c r="H33" s="73"/>
      <c r="I33" s="74"/>
      <c r="J33" s="36"/>
      <c r="K33" s="20"/>
      <c r="L33" s="96"/>
      <c r="M33" s="19"/>
      <c r="N33" s="12"/>
      <c r="O33" s="27"/>
      <c r="P33" s="12"/>
      <c r="Q33" s="15">
        <f t="shared" si="1"/>
        <v>0</v>
      </c>
    </row>
    <row r="34" spans="2:17" x14ac:dyDescent="0.25">
      <c r="B34" s="17"/>
      <c r="C34" s="17"/>
      <c r="D34" s="72"/>
      <c r="E34" s="73"/>
      <c r="F34" s="73"/>
      <c r="G34" s="73"/>
      <c r="H34" s="73"/>
      <c r="I34" s="74"/>
      <c r="J34" s="21"/>
      <c r="K34" s="12"/>
      <c r="L34" s="12"/>
      <c r="M34" s="12"/>
      <c r="N34" s="4"/>
      <c r="O34" s="27"/>
      <c r="P34" s="12"/>
      <c r="Q34" s="15">
        <f t="shared" si="1"/>
        <v>0</v>
      </c>
    </row>
    <row r="35" spans="2:17" x14ac:dyDescent="0.25">
      <c r="B35" s="17"/>
      <c r="C35" s="17"/>
      <c r="D35" s="72"/>
      <c r="E35" s="73"/>
      <c r="F35" s="73"/>
      <c r="G35" s="73"/>
      <c r="H35" s="73"/>
      <c r="I35" s="74"/>
      <c r="J35" s="21"/>
      <c r="K35" s="18"/>
      <c r="L35" s="18"/>
      <c r="M35" s="18"/>
      <c r="N35" s="18"/>
      <c r="O35" s="18"/>
      <c r="P35" s="12"/>
      <c r="Q35" s="15">
        <f t="shared" si="1"/>
        <v>0</v>
      </c>
    </row>
    <row r="36" spans="2:17" x14ac:dyDescent="0.25">
      <c r="B36" s="17"/>
      <c r="C36" s="17"/>
      <c r="D36" s="72"/>
      <c r="E36" s="73"/>
      <c r="F36" s="73"/>
      <c r="G36" s="73"/>
      <c r="H36" s="73"/>
      <c r="I36" s="74"/>
      <c r="J36" s="21"/>
      <c r="K36" s="18"/>
      <c r="L36" s="18"/>
      <c r="M36" s="18"/>
      <c r="N36" s="18"/>
      <c r="O36" s="18"/>
      <c r="P36" s="12"/>
      <c r="Q36" s="15">
        <f t="shared" si="1"/>
        <v>0</v>
      </c>
    </row>
    <row r="37" spans="2:17" x14ac:dyDescent="0.25">
      <c r="B37" s="17"/>
      <c r="C37" s="17"/>
      <c r="D37" s="72"/>
      <c r="E37" s="73"/>
      <c r="F37" s="73"/>
      <c r="G37" s="73"/>
      <c r="H37" s="73"/>
      <c r="I37" s="74"/>
      <c r="J37" s="21"/>
      <c r="K37" s="18"/>
      <c r="L37" s="18"/>
      <c r="M37" s="18"/>
      <c r="N37" s="18"/>
      <c r="O37" s="18"/>
      <c r="P37" s="12"/>
      <c r="Q37" s="15">
        <f t="shared" si="1"/>
        <v>0</v>
      </c>
    </row>
    <row r="38" spans="2:17" x14ac:dyDescent="0.25">
      <c r="B38" s="17"/>
      <c r="C38" s="17"/>
      <c r="D38" s="72"/>
      <c r="E38" s="73"/>
      <c r="F38" s="73"/>
      <c r="G38" s="73"/>
      <c r="H38" s="73"/>
      <c r="I38" s="74"/>
      <c r="J38" s="21"/>
      <c r="K38" s="12"/>
      <c r="L38" s="12"/>
      <c r="M38" s="12"/>
      <c r="N38" s="4"/>
      <c r="O38" s="27"/>
      <c r="P38" s="12"/>
      <c r="Q38" s="15">
        <f t="shared" si="1"/>
        <v>0</v>
      </c>
    </row>
    <row r="39" spans="2:17" x14ac:dyDescent="0.25">
      <c r="B39" s="6"/>
      <c r="C39" s="12"/>
      <c r="D39" s="80"/>
      <c r="E39" s="81"/>
      <c r="F39" s="81"/>
      <c r="G39" s="81"/>
      <c r="H39" s="81"/>
      <c r="I39" s="82"/>
      <c r="J39" s="36"/>
      <c r="K39" s="19"/>
      <c r="L39" s="12"/>
      <c r="M39" s="19"/>
      <c r="N39" s="19"/>
      <c r="O39" s="4"/>
      <c r="P39" s="4"/>
      <c r="Q39" s="15">
        <f t="shared" ref="Q39:Q45" si="2">SUM(J39:P39)/7</f>
        <v>0</v>
      </c>
    </row>
    <row r="40" spans="2:17" x14ac:dyDescent="0.25">
      <c r="B40" s="6"/>
      <c r="C40" s="12"/>
      <c r="D40" s="80"/>
      <c r="E40" s="81"/>
      <c r="F40" s="81"/>
      <c r="G40" s="81"/>
      <c r="H40" s="81"/>
      <c r="I40" s="82"/>
      <c r="J40" s="50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25">
      <c r="B41" s="6"/>
      <c r="C41" s="6"/>
      <c r="D41" s="80"/>
      <c r="E41" s="81"/>
      <c r="F41" s="81"/>
      <c r="G41" s="81"/>
      <c r="H41" s="81"/>
      <c r="I41" s="82"/>
      <c r="J41" s="50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25">
      <c r="B42" s="6"/>
      <c r="C42" s="6"/>
      <c r="D42" s="83"/>
      <c r="E42" s="83"/>
      <c r="F42" s="83"/>
      <c r="G42" s="83"/>
      <c r="H42" s="83"/>
      <c r="I42" s="83"/>
      <c r="J42" s="50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25">
      <c r="B43" s="6"/>
      <c r="C43" s="6"/>
      <c r="D43" s="83"/>
      <c r="E43" s="83"/>
      <c r="F43" s="83"/>
      <c r="G43" s="83"/>
      <c r="H43" s="83"/>
      <c r="I43" s="83"/>
      <c r="J43" s="50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25">
      <c r="B44" s="6"/>
      <c r="C44" s="6"/>
      <c r="D44" s="83"/>
      <c r="E44" s="83"/>
      <c r="F44" s="83"/>
      <c r="G44" s="83"/>
      <c r="H44" s="83"/>
      <c r="I44" s="83"/>
      <c r="J44" s="50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25">
      <c r="B45" s="6"/>
      <c r="C45" s="7"/>
      <c r="D45" s="83"/>
      <c r="E45" s="83"/>
      <c r="F45" s="83"/>
      <c r="G45" s="83"/>
      <c r="H45" s="83"/>
      <c r="I45" s="83"/>
      <c r="J45" s="50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25">
      <c r="B46" s="6"/>
      <c r="C46" s="7"/>
      <c r="D46" s="83"/>
      <c r="E46" s="83"/>
      <c r="F46" s="83"/>
      <c r="G46" s="83"/>
      <c r="H46" s="83"/>
      <c r="I46" s="83"/>
      <c r="J46" s="50"/>
      <c r="K46" s="4"/>
      <c r="L46" s="4"/>
      <c r="M46" s="4"/>
      <c r="N46" s="4"/>
      <c r="O46" s="4"/>
      <c r="P46" s="4"/>
      <c r="Q46" s="15">
        <f t="shared" ref="Q46:Q48" si="3">SUM(J46:P46)/7</f>
        <v>0</v>
      </c>
    </row>
    <row r="47" spans="2:17" x14ac:dyDescent="0.25">
      <c r="B47" s="6"/>
      <c r="C47" s="7"/>
      <c r="J47" s="50"/>
      <c r="K47" s="4"/>
      <c r="L47" s="4"/>
      <c r="M47" s="4"/>
      <c r="N47" s="4"/>
      <c r="O47" s="4"/>
      <c r="P47" s="4"/>
      <c r="Q47" s="15">
        <f t="shared" si="3"/>
        <v>0</v>
      </c>
    </row>
    <row r="48" spans="2:17" x14ac:dyDescent="0.25">
      <c r="B48" s="6"/>
      <c r="C48" s="7"/>
      <c r="D48" s="83"/>
      <c r="E48" s="83"/>
      <c r="F48" s="83"/>
      <c r="G48" s="83"/>
      <c r="H48" s="83"/>
      <c r="I48" s="83"/>
      <c r="J48" s="50"/>
      <c r="K48" s="4"/>
      <c r="L48" s="4"/>
      <c r="M48" s="4"/>
      <c r="N48" s="4"/>
      <c r="O48" s="4"/>
      <c r="P48" s="4"/>
      <c r="Q48" s="15">
        <f t="shared" si="3"/>
        <v>0</v>
      </c>
    </row>
    <row r="49" spans="3:17" x14ac:dyDescent="0.25">
      <c r="C49" s="75"/>
      <c r="D49" s="75"/>
      <c r="E49" s="1"/>
    </row>
    <row r="50" spans="3:17" x14ac:dyDescent="0.25">
      <c r="C50" s="75"/>
      <c r="D50" s="75"/>
      <c r="E50" s="1"/>
      <c r="H50" s="79" t="s">
        <v>19</v>
      </c>
      <c r="I50" s="79"/>
      <c r="J50" s="50">
        <f t="shared" ref="J50:P50" si="4">COUNTIF(J9:J48,"&gt;=70")</f>
        <v>3</v>
      </c>
      <c r="K50" s="4">
        <f t="shared" si="4"/>
        <v>3</v>
      </c>
      <c r="L50" s="4">
        <f t="shared" si="4"/>
        <v>4</v>
      </c>
      <c r="M50" s="4">
        <f t="shared" si="4"/>
        <v>9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>COUNTIF(Q9:Q48,"&gt;=70")</f>
        <v>1</v>
      </c>
    </row>
    <row r="51" spans="3:17" x14ac:dyDescent="0.25">
      <c r="C51" s="75"/>
      <c r="D51" s="75"/>
      <c r="E51" s="8"/>
      <c r="H51" s="79" t="s">
        <v>20</v>
      </c>
      <c r="I51" s="79"/>
      <c r="J51" s="50">
        <f t="shared" ref="J51:P51" si="5">COUNTIF(J9:J49,"&lt;70")</f>
        <v>21</v>
      </c>
      <c r="K51" s="16">
        <f t="shared" si="5"/>
        <v>21</v>
      </c>
      <c r="L51" s="16">
        <f>COUNTIF(L9:L49,"&lt;70")</f>
        <v>20</v>
      </c>
      <c r="M51" s="4">
        <f t="shared" si="5"/>
        <v>15</v>
      </c>
      <c r="N51" s="4">
        <f>COUNTIF(N9:N49,"&lt;70")</f>
        <v>0</v>
      </c>
      <c r="O51" s="4">
        <f t="shared" si="5"/>
        <v>0</v>
      </c>
      <c r="P51" s="4">
        <f t="shared" si="5"/>
        <v>0</v>
      </c>
      <c r="Q51" s="14">
        <f>COUNTIF(Q9:Q26,"&lt;70")</f>
        <v>17</v>
      </c>
    </row>
    <row r="52" spans="3:17" x14ac:dyDescent="0.25">
      <c r="C52" s="75"/>
      <c r="D52" s="75"/>
      <c r="E52" s="75"/>
      <c r="H52" s="79" t="s">
        <v>21</v>
      </c>
      <c r="I52" s="79"/>
      <c r="J52" s="50">
        <f t="shared" ref="J52:P52" si="6">COUNT(J9:J48)</f>
        <v>24</v>
      </c>
      <c r="K52" s="4">
        <f t="shared" si="6"/>
        <v>24</v>
      </c>
      <c r="L52" s="4">
        <f t="shared" si="6"/>
        <v>24</v>
      </c>
      <c r="M52" s="4">
        <f t="shared" si="6"/>
        <v>24</v>
      </c>
      <c r="N52" s="4">
        <f t="shared" si="6"/>
        <v>0</v>
      </c>
      <c r="O52" s="4">
        <f t="shared" si="6"/>
        <v>0</v>
      </c>
      <c r="P52" s="4">
        <f t="shared" si="6"/>
        <v>0</v>
      </c>
      <c r="Q52" s="4">
        <f>COUNT(Q9:Q26)</f>
        <v>18</v>
      </c>
    </row>
    <row r="53" spans="3:17" x14ac:dyDescent="0.25">
      <c r="C53" s="75"/>
      <c r="D53" s="75"/>
      <c r="E53" s="1"/>
      <c r="H53" s="76" t="s">
        <v>16</v>
      </c>
      <c r="I53" s="76"/>
      <c r="J53" s="51">
        <f>J50/J52</f>
        <v>0.125</v>
      </c>
      <c r="K53" s="9">
        <f t="shared" ref="K53:P53" si="7">K50/K52</f>
        <v>0.125</v>
      </c>
      <c r="L53" s="9">
        <f t="shared" si="7"/>
        <v>0.16666666666666666</v>
      </c>
      <c r="M53" s="9">
        <f t="shared" si="7"/>
        <v>0.375</v>
      </c>
      <c r="N53" s="9" t="e">
        <f t="shared" si="7"/>
        <v>#DIV/0!</v>
      </c>
      <c r="O53" s="9" t="e">
        <f t="shared" si="7"/>
        <v>#DIV/0!</v>
      </c>
      <c r="P53" s="9" t="e">
        <f t="shared" si="7"/>
        <v>#DIV/0!</v>
      </c>
      <c r="Q53" s="13">
        <f t="shared" ref="Q53" si="8">Q50/Q52</f>
        <v>5.5555555555555552E-2</v>
      </c>
    </row>
    <row r="54" spans="3:17" x14ac:dyDescent="0.25">
      <c r="C54" s="75"/>
      <c r="D54" s="75"/>
      <c r="E54" s="1"/>
      <c r="H54" s="76" t="s">
        <v>17</v>
      </c>
      <c r="I54" s="76"/>
      <c r="J54" s="51">
        <f>J51/J52</f>
        <v>0.875</v>
      </c>
      <c r="K54" s="9">
        <f t="shared" ref="K54:P54" si="9">K51/K52</f>
        <v>0.875</v>
      </c>
      <c r="L54" s="9">
        <f t="shared" si="9"/>
        <v>0.83333333333333337</v>
      </c>
      <c r="M54" s="9">
        <f t="shared" si="9"/>
        <v>0.625</v>
      </c>
      <c r="N54" s="9" t="e">
        <f t="shared" si="9"/>
        <v>#DIV/0!</v>
      </c>
      <c r="O54" s="9" t="e">
        <f t="shared" si="9"/>
        <v>#DIV/0!</v>
      </c>
      <c r="P54" s="9" t="e">
        <f t="shared" si="9"/>
        <v>#DIV/0!</v>
      </c>
      <c r="Q54" s="13">
        <f t="shared" ref="Q54" si="10">Q51/Q52</f>
        <v>0.94444444444444442</v>
      </c>
    </row>
    <row r="55" spans="3:17" x14ac:dyDescent="0.25">
      <c r="C55" s="75"/>
      <c r="D55" s="75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1"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  <mergeCell ref="D31:I31"/>
    <mergeCell ref="D32:I32"/>
    <mergeCell ref="D26:I26"/>
    <mergeCell ref="D27:I27"/>
    <mergeCell ref="D28:I28"/>
    <mergeCell ref="D29:I29"/>
    <mergeCell ref="D30:I30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F58F-6CF4-4F04-93C1-EFE695D90F3D}">
  <dimension ref="B2:Q59"/>
  <sheetViews>
    <sheetView topLeftCell="A13" zoomScale="130" zoomScaleNormal="202" workbookViewId="0">
      <selection activeCell="M50" sqref="M50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5.85546875" customWidth="1"/>
    <col min="14" max="14" width="10.42578125" bestFit="1" customWidth="1"/>
    <col min="15" max="16" width="7.5703125" bestFit="1" customWidth="1"/>
    <col min="17" max="17" width="7.42578125" customWidth="1"/>
    <col min="18" max="19" width="5.5703125" customWidth="1"/>
  </cols>
  <sheetData>
    <row r="2" spans="2:17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</row>
    <row r="3" spans="2:17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</row>
    <row r="4" spans="2:17" x14ac:dyDescent="0.25">
      <c r="C4" t="s">
        <v>0</v>
      </c>
      <c r="D4" s="91" t="s">
        <v>181</v>
      </c>
      <c r="E4" s="91"/>
      <c r="F4" s="91"/>
      <c r="G4" s="91"/>
      <c r="I4" t="s">
        <v>1</v>
      </c>
      <c r="J4" s="92" t="s">
        <v>219</v>
      </c>
      <c r="K4" s="92"/>
      <c r="M4" t="s">
        <v>2</v>
      </c>
      <c r="N4" s="29">
        <f>'ECONOMICA A'!N4</f>
        <v>45812</v>
      </c>
      <c r="O4" s="29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92" t="str">
        <f>HIGIENE!D6</f>
        <v>FEBRERO-JUNIO 2025</v>
      </c>
      <c r="E6" s="92"/>
      <c r="F6" s="92"/>
      <c r="G6" s="92"/>
      <c r="I6" s="75" t="s">
        <v>22</v>
      </c>
      <c r="J6" s="75"/>
      <c r="K6" s="87" t="s">
        <v>24</v>
      </c>
      <c r="L6" s="87"/>
      <c r="M6" s="87"/>
      <c r="N6" s="87"/>
      <c r="O6" s="87"/>
      <c r="P6" s="87"/>
    </row>
    <row r="7" spans="2:17" ht="11.25" customHeight="1" x14ac:dyDescent="0.25"/>
    <row r="8" spans="2:17" x14ac:dyDescent="0.25">
      <c r="B8" s="3" t="s">
        <v>4</v>
      </c>
      <c r="C8" s="32" t="s">
        <v>6</v>
      </c>
      <c r="D8" s="89" t="s">
        <v>5</v>
      </c>
      <c r="E8" s="89"/>
      <c r="F8" s="89"/>
      <c r="G8" s="89"/>
      <c r="H8" s="89"/>
      <c r="I8" s="8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7" x14ac:dyDescent="0.25">
      <c r="B9" s="17">
        <v>1</v>
      </c>
      <c r="C9" s="17" t="s">
        <v>85</v>
      </c>
      <c r="D9" s="90" t="s">
        <v>86</v>
      </c>
      <c r="E9" s="90"/>
      <c r="F9" s="90"/>
      <c r="G9" s="90"/>
      <c r="H9" s="90"/>
      <c r="I9" s="90"/>
      <c r="J9" s="3">
        <v>0</v>
      </c>
      <c r="K9" s="41">
        <v>75</v>
      </c>
      <c r="L9" s="12">
        <v>0</v>
      </c>
      <c r="M9" s="22">
        <v>82.5</v>
      </c>
      <c r="N9" s="12"/>
      <c r="O9" s="25"/>
      <c r="P9" s="12"/>
      <c r="Q9" s="15">
        <f>SUM(J9:N9)/5</f>
        <v>31.5</v>
      </c>
    </row>
    <row r="10" spans="2:17" x14ac:dyDescent="0.25">
      <c r="B10" s="17">
        <v>2</v>
      </c>
      <c r="C10" s="17" t="s">
        <v>56</v>
      </c>
      <c r="D10" s="90" t="s">
        <v>57</v>
      </c>
      <c r="E10" s="90"/>
      <c r="F10" s="90"/>
      <c r="G10" s="90"/>
      <c r="H10" s="90"/>
      <c r="I10" s="90"/>
      <c r="J10" s="3">
        <v>0</v>
      </c>
      <c r="K10" s="41">
        <v>0</v>
      </c>
      <c r="L10" s="12">
        <v>70</v>
      </c>
      <c r="M10" s="12">
        <v>82.5</v>
      </c>
      <c r="N10" s="4"/>
      <c r="O10" s="26"/>
      <c r="P10" s="12"/>
      <c r="Q10" s="15">
        <f t="shared" ref="Q10:Q30" si="0">SUM(J10:N10)/5</f>
        <v>30.5</v>
      </c>
    </row>
    <row r="11" spans="2:17" x14ac:dyDescent="0.25">
      <c r="B11" s="17">
        <v>3</v>
      </c>
      <c r="C11" s="17" t="s">
        <v>58</v>
      </c>
      <c r="D11" s="90" t="s">
        <v>59</v>
      </c>
      <c r="E11" s="90"/>
      <c r="F11" s="90"/>
      <c r="G11" s="90"/>
      <c r="H11" s="90"/>
      <c r="I11" s="90"/>
      <c r="J11" s="3">
        <v>0</v>
      </c>
      <c r="K11" s="41">
        <v>0</v>
      </c>
      <c r="L11" s="12">
        <v>88</v>
      </c>
      <c r="M11" s="12">
        <v>0</v>
      </c>
      <c r="N11" s="4"/>
      <c r="O11" s="28"/>
      <c r="P11" s="12"/>
      <c r="Q11" s="15">
        <f t="shared" si="0"/>
        <v>17.600000000000001</v>
      </c>
    </row>
    <row r="12" spans="2:17" x14ac:dyDescent="0.25">
      <c r="B12" s="17">
        <v>4</v>
      </c>
      <c r="C12" s="17" t="s">
        <v>60</v>
      </c>
      <c r="D12" s="90" t="s">
        <v>61</v>
      </c>
      <c r="E12" s="90"/>
      <c r="F12" s="90"/>
      <c r="G12" s="90"/>
      <c r="H12" s="90"/>
      <c r="I12" s="90"/>
      <c r="J12" s="3">
        <v>0</v>
      </c>
      <c r="K12" s="41">
        <v>0</v>
      </c>
      <c r="L12" s="12">
        <v>0</v>
      </c>
      <c r="M12" s="12">
        <v>0</v>
      </c>
      <c r="N12" s="4"/>
      <c r="O12" s="26"/>
      <c r="P12" s="12"/>
      <c r="Q12" s="15">
        <f t="shared" si="0"/>
        <v>0</v>
      </c>
    </row>
    <row r="13" spans="2:17" x14ac:dyDescent="0.25">
      <c r="B13" s="17">
        <v>5</v>
      </c>
      <c r="C13" s="17" t="s">
        <v>62</v>
      </c>
      <c r="D13" s="90" t="s">
        <v>63</v>
      </c>
      <c r="E13" s="90"/>
      <c r="F13" s="90"/>
      <c r="G13" s="90"/>
      <c r="H13" s="90"/>
      <c r="I13" s="90"/>
      <c r="J13" s="3">
        <v>0</v>
      </c>
      <c r="K13" s="41">
        <v>0</v>
      </c>
      <c r="L13" s="12">
        <v>78</v>
      </c>
      <c r="M13" s="12">
        <v>80</v>
      </c>
      <c r="N13" s="4"/>
      <c r="O13" s="27"/>
      <c r="P13" s="12"/>
      <c r="Q13" s="15">
        <f t="shared" si="0"/>
        <v>31.6</v>
      </c>
    </row>
    <row r="14" spans="2:17" x14ac:dyDescent="0.25">
      <c r="B14" s="17">
        <v>6</v>
      </c>
      <c r="C14" s="17" t="s">
        <v>64</v>
      </c>
      <c r="D14" s="90" t="s">
        <v>65</v>
      </c>
      <c r="E14" s="90"/>
      <c r="F14" s="90"/>
      <c r="G14" s="90"/>
      <c r="H14" s="90"/>
      <c r="I14" s="90"/>
      <c r="J14" s="3">
        <v>0</v>
      </c>
      <c r="K14" s="41">
        <v>0</v>
      </c>
      <c r="L14" s="12">
        <v>0</v>
      </c>
      <c r="M14" s="12">
        <v>80</v>
      </c>
      <c r="N14" s="4"/>
      <c r="O14" s="26"/>
      <c r="P14" s="12"/>
      <c r="Q14" s="15">
        <f t="shared" si="0"/>
        <v>16</v>
      </c>
    </row>
    <row r="15" spans="2:17" x14ac:dyDescent="0.25">
      <c r="B15" s="17">
        <v>7</v>
      </c>
      <c r="C15" s="17" t="s">
        <v>88</v>
      </c>
      <c r="D15" s="90" t="s">
        <v>89</v>
      </c>
      <c r="E15" s="90"/>
      <c r="F15" s="90"/>
      <c r="G15" s="90"/>
      <c r="H15" s="90"/>
      <c r="I15" s="90"/>
      <c r="J15" s="3">
        <v>0</v>
      </c>
      <c r="K15" s="63">
        <v>0</v>
      </c>
      <c r="L15" s="12">
        <v>0</v>
      </c>
      <c r="M15" s="12">
        <v>0</v>
      </c>
      <c r="N15" s="4"/>
      <c r="O15" s="27"/>
      <c r="P15" s="4"/>
      <c r="Q15" s="15">
        <f t="shared" si="0"/>
        <v>0</v>
      </c>
    </row>
    <row r="16" spans="2:17" x14ac:dyDescent="0.25">
      <c r="B16" s="17">
        <v>8</v>
      </c>
      <c r="C16" s="17" t="s">
        <v>90</v>
      </c>
      <c r="D16" s="90" t="s">
        <v>91</v>
      </c>
      <c r="E16" s="90"/>
      <c r="F16" s="90"/>
      <c r="G16" s="90"/>
      <c r="H16" s="90"/>
      <c r="I16" s="90"/>
      <c r="J16" s="3">
        <v>0</v>
      </c>
      <c r="K16" s="41">
        <v>70</v>
      </c>
      <c r="L16" s="12">
        <v>0</v>
      </c>
      <c r="M16" s="12">
        <v>82.5</v>
      </c>
      <c r="N16" s="4"/>
      <c r="O16" s="26"/>
      <c r="P16" s="12"/>
      <c r="Q16" s="15">
        <v>0</v>
      </c>
    </row>
    <row r="17" spans="2:17" x14ac:dyDescent="0.25">
      <c r="B17" s="17">
        <v>9</v>
      </c>
      <c r="C17" s="17" t="s">
        <v>92</v>
      </c>
      <c r="D17" s="90" t="s">
        <v>93</v>
      </c>
      <c r="E17" s="90"/>
      <c r="F17" s="90"/>
      <c r="G17" s="90"/>
      <c r="H17" s="90"/>
      <c r="I17" s="90"/>
      <c r="J17" s="3">
        <v>90</v>
      </c>
      <c r="K17" s="41">
        <v>85</v>
      </c>
      <c r="L17" s="12">
        <v>83</v>
      </c>
      <c r="M17" s="12">
        <v>88</v>
      </c>
      <c r="N17" s="4"/>
      <c r="O17" s="27"/>
      <c r="P17" s="12"/>
      <c r="Q17" s="15">
        <f t="shared" si="0"/>
        <v>69.2</v>
      </c>
    </row>
    <row r="18" spans="2:17" x14ac:dyDescent="0.25">
      <c r="B18" s="17">
        <v>10</v>
      </c>
      <c r="C18" s="17" t="s">
        <v>66</v>
      </c>
      <c r="D18" s="90" t="s">
        <v>67</v>
      </c>
      <c r="E18" s="90"/>
      <c r="F18" s="90"/>
      <c r="G18" s="90"/>
      <c r="H18" s="90"/>
      <c r="I18" s="90"/>
      <c r="J18" s="3">
        <v>0</v>
      </c>
      <c r="K18" s="41">
        <v>0</v>
      </c>
      <c r="L18" s="12">
        <v>75</v>
      </c>
      <c r="M18" s="12">
        <v>82.5</v>
      </c>
      <c r="N18" s="4"/>
      <c r="O18" s="26"/>
      <c r="P18" s="12"/>
      <c r="Q18" s="15">
        <f t="shared" si="0"/>
        <v>31.5</v>
      </c>
    </row>
    <row r="19" spans="2:17" x14ac:dyDescent="0.25">
      <c r="B19" s="17">
        <v>11</v>
      </c>
      <c r="C19" s="17" t="s">
        <v>68</v>
      </c>
      <c r="D19" s="90" t="s">
        <v>69</v>
      </c>
      <c r="E19" s="90"/>
      <c r="F19" s="90"/>
      <c r="G19" s="90"/>
      <c r="H19" s="90"/>
      <c r="I19" s="90"/>
      <c r="J19" s="3">
        <v>0</v>
      </c>
      <c r="K19" s="41">
        <v>0</v>
      </c>
      <c r="L19" s="12">
        <v>82.5</v>
      </c>
      <c r="M19" s="12">
        <v>77.5</v>
      </c>
      <c r="N19" s="4"/>
      <c r="O19" s="28"/>
      <c r="P19" s="12"/>
      <c r="Q19" s="15">
        <f t="shared" si="0"/>
        <v>32</v>
      </c>
    </row>
    <row r="20" spans="2:17" x14ac:dyDescent="0.25">
      <c r="B20" s="17">
        <v>12</v>
      </c>
      <c r="C20" s="17" t="s">
        <v>94</v>
      </c>
      <c r="D20" s="90" t="s">
        <v>95</v>
      </c>
      <c r="E20" s="90"/>
      <c r="F20" s="90"/>
      <c r="G20" s="90"/>
      <c r="H20" s="90"/>
      <c r="I20" s="90"/>
      <c r="J20" s="3">
        <v>0</v>
      </c>
      <c r="K20" s="63">
        <v>0</v>
      </c>
      <c r="L20" s="12">
        <v>0</v>
      </c>
      <c r="M20" s="12">
        <v>0</v>
      </c>
      <c r="N20" s="4"/>
      <c r="O20" s="26"/>
      <c r="P20" s="12"/>
      <c r="Q20" s="15">
        <f t="shared" si="0"/>
        <v>0</v>
      </c>
    </row>
    <row r="21" spans="2:17" x14ac:dyDescent="0.25">
      <c r="B21" s="17">
        <v>13</v>
      </c>
      <c r="C21" s="17" t="s">
        <v>96</v>
      </c>
      <c r="D21" s="90" t="s">
        <v>97</v>
      </c>
      <c r="E21" s="90"/>
      <c r="F21" s="90"/>
      <c r="G21" s="90"/>
      <c r="H21" s="90"/>
      <c r="I21" s="90"/>
      <c r="J21" s="3">
        <v>0</v>
      </c>
      <c r="K21" s="63">
        <v>0</v>
      </c>
      <c r="L21" s="12">
        <v>0</v>
      </c>
      <c r="M21" s="12">
        <v>0</v>
      </c>
      <c r="N21" s="4"/>
      <c r="O21" s="28"/>
      <c r="P21" s="12"/>
      <c r="Q21" s="15">
        <v>0</v>
      </c>
    </row>
    <row r="22" spans="2:17" x14ac:dyDescent="0.25">
      <c r="B22" s="17">
        <v>14</v>
      </c>
      <c r="C22" s="17" t="s">
        <v>70</v>
      </c>
      <c r="D22" s="90" t="s">
        <v>71</v>
      </c>
      <c r="E22" s="90"/>
      <c r="F22" s="90"/>
      <c r="G22" s="90"/>
      <c r="H22" s="90"/>
      <c r="I22" s="90"/>
      <c r="J22" s="3">
        <v>0</v>
      </c>
      <c r="K22" s="41">
        <v>75</v>
      </c>
      <c r="L22" s="12">
        <v>85</v>
      </c>
      <c r="M22" s="12">
        <v>80</v>
      </c>
      <c r="N22" s="4"/>
      <c r="O22" s="27"/>
      <c r="P22" s="12"/>
      <c r="Q22" s="15">
        <v>0</v>
      </c>
    </row>
    <row r="23" spans="2:17" x14ac:dyDescent="0.25">
      <c r="B23" s="17">
        <v>15</v>
      </c>
      <c r="C23" s="17" t="s">
        <v>72</v>
      </c>
      <c r="D23" s="90" t="s">
        <v>73</v>
      </c>
      <c r="E23" s="90"/>
      <c r="F23" s="90"/>
      <c r="G23" s="90"/>
      <c r="H23" s="90"/>
      <c r="I23" s="90"/>
      <c r="J23" s="3">
        <v>80</v>
      </c>
      <c r="K23" s="41">
        <v>75</v>
      </c>
      <c r="L23" s="12">
        <v>83</v>
      </c>
      <c r="M23" s="12">
        <v>88.833333333333343</v>
      </c>
      <c r="N23" s="4"/>
      <c r="O23" s="26"/>
      <c r="P23" s="12"/>
      <c r="Q23" s="15">
        <f t="shared" si="0"/>
        <v>65.366666666666674</v>
      </c>
    </row>
    <row r="24" spans="2:17" x14ac:dyDescent="0.25">
      <c r="B24" s="17">
        <v>16</v>
      </c>
      <c r="C24" s="17" t="s">
        <v>98</v>
      </c>
      <c r="D24" s="90" t="s">
        <v>99</v>
      </c>
      <c r="E24" s="90"/>
      <c r="F24" s="90"/>
      <c r="G24" s="90"/>
      <c r="H24" s="90"/>
      <c r="I24" s="90"/>
      <c r="J24" s="3">
        <v>0</v>
      </c>
      <c r="K24" s="63">
        <v>0</v>
      </c>
      <c r="L24" s="12">
        <v>0</v>
      </c>
      <c r="M24" s="12">
        <v>0</v>
      </c>
      <c r="N24" s="4"/>
      <c r="O24" s="26"/>
      <c r="P24" s="12"/>
      <c r="Q24" s="15">
        <f t="shared" si="0"/>
        <v>0</v>
      </c>
    </row>
    <row r="25" spans="2:17" x14ac:dyDescent="0.25">
      <c r="B25" s="17">
        <v>17</v>
      </c>
      <c r="C25" s="17" t="s">
        <v>207</v>
      </c>
      <c r="D25" s="90" t="s">
        <v>208</v>
      </c>
      <c r="E25" s="90"/>
      <c r="F25" s="90"/>
      <c r="G25" s="90"/>
      <c r="H25" s="90"/>
      <c r="I25" s="90"/>
      <c r="J25" s="3">
        <v>85</v>
      </c>
      <c r="K25" s="41">
        <v>90</v>
      </c>
      <c r="L25" s="12">
        <v>85</v>
      </c>
      <c r="M25" s="12">
        <v>92.5</v>
      </c>
      <c r="N25" s="4"/>
      <c r="O25" s="26"/>
      <c r="P25" s="12"/>
      <c r="Q25" s="15">
        <f t="shared" si="0"/>
        <v>70.5</v>
      </c>
    </row>
    <row r="26" spans="2:17" x14ac:dyDescent="0.25">
      <c r="B26" s="17">
        <v>18</v>
      </c>
      <c r="C26" s="17" t="s">
        <v>100</v>
      </c>
      <c r="D26" s="90" t="s">
        <v>101</v>
      </c>
      <c r="E26" s="90"/>
      <c r="F26" s="90"/>
      <c r="G26" s="90"/>
      <c r="H26" s="90"/>
      <c r="I26" s="90"/>
      <c r="J26" s="3">
        <v>80</v>
      </c>
      <c r="K26" s="41">
        <v>75</v>
      </c>
      <c r="L26" s="12">
        <v>92.5</v>
      </c>
      <c r="M26" s="12">
        <v>90.416666666666657</v>
      </c>
      <c r="N26" s="4"/>
      <c r="O26" s="26"/>
      <c r="P26" s="12"/>
      <c r="Q26" s="15">
        <f t="shared" si="0"/>
        <v>67.583333333333329</v>
      </c>
    </row>
    <row r="27" spans="2:17" x14ac:dyDescent="0.25">
      <c r="B27" s="17">
        <v>19</v>
      </c>
      <c r="C27" s="17" t="s">
        <v>74</v>
      </c>
      <c r="D27" s="90" t="s">
        <v>75</v>
      </c>
      <c r="E27" s="90"/>
      <c r="F27" s="90"/>
      <c r="G27" s="90"/>
      <c r="H27" s="90"/>
      <c r="I27" s="90"/>
      <c r="J27" s="3">
        <v>0</v>
      </c>
      <c r="K27" s="63">
        <v>0</v>
      </c>
      <c r="L27" s="12">
        <v>90</v>
      </c>
      <c r="M27" s="12">
        <v>80</v>
      </c>
      <c r="N27" s="4"/>
      <c r="O27" s="28"/>
      <c r="P27" s="12"/>
      <c r="Q27" s="15">
        <f t="shared" si="0"/>
        <v>34</v>
      </c>
    </row>
    <row r="28" spans="2:17" x14ac:dyDescent="0.25">
      <c r="B28" s="17">
        <v>20</v>
      </c>
      <c r="C28" s="17" t="s">
        <v>102</v>
      </c>
      <c r="D28" s="90" t="s">
        <v>103</v>
      </c>
      <c r="E28" s="90"/>
      <c r="F28" s="90"/>
      <c r="G28" s="90"/>
      <c r="H28" s="90"/>
      <c r="I28" s="90"/>
      <c r="J28" s="3">
        <v>0</v>
      </c>
      <c r="K28" s="63">
        <v>0</v>
      </c>
      <c r="L28" s="12">
        <v>0</v>
      </c>
      <c r="M28" s="12">
        <v>0</v>
      </c>
      <c r="N28" s="4"/>
      <c r="O28" s="27"/>
      <c r="P28" s="12"/>
      <c r="Q28" s="15">
        <f t="shared" si="0"/>
        <v>0</v>
      </c>
    </row>
    <row r="29" spans="2:17" x14ac:dyDescent="0.25">
      <c r="B29" s="17">
        <v>21</v>
      </c>
      <c r="C29" s="17" t="s">
        <v>76</v>
      </c>
      <c r="D29" s="90" t="s">
        <v>77</v>
      </c>
      <c r="E29" s="90"/>
      <c r="F29" s="90"/>
      <c r="G29" s="90"/>
      <c r="H29" s="90"/>
      <c r="I29" s="90"/>
      <c r="J29" s="3">
        <v>0</v>
      </c>
      <c r="K29" s="41">
        <v>0</v>
      </c>
      <c r="L29" s="12">
        <v>0</v>
      </c>
      <c r="M29" s="12">
        <v>0</v>
      </c>
      <c r="N29" s="4"/>
      <c r="O29" s="26"/>
      <c r="P29" s="12"/>
      <c r="Q29" s="15">
        <f t="shared" si="0"/>
        <v>0</v>
      </c>
    </row>
    <row r="30" spans="2:17" x14ac:dyDescent="0.25">
      <c r="B30" s="17">
        <v>22</v>
      </c>
      <c r="C30" s="17" t="s">
        <v>104</v>
      </c>
      <c r="D30" s="90" t="s">
        <v>105</v>
      </c>
      <c r="E30" s="90"/>
      <c r="F30" s="90"/>
      <c r="G30" s="90"/>
      <c r="H30" s="90"/>
      <c r="I30" s="90"/>
      <c r="J30" s="3">
        <v>0</v>
      </c>
      <c r="K30" s="41">
        <v>0</v>
      </c>
      <c r="L30" s="12">
        <v>0</v>
      </c>
      <c r="M30" s="12">
        <v>0</v>
      </c>
      <c r="N30" s="4"/>
      <c r="O30" s="28"/>
      <c r="P30" s="12"/>
      <c r="Q30" s="15">
        <f t="shared" si="0"/>
        <v>0</v>
      </c>
    </row>
    <row r="31" spans="2:17" x14ac:dyDescent="0.25">
      <c r="B31" s="17">
        <v>23</v>
      </c>
      <c r="C31" s="17" t="s">
        <v>174</v>
      </c>
      <c r="D31" s="90" t="s">
        <v>209</v>
      </c>
      <c r="E31" s="90"/>
      <c r="F31" s="90"/>
      <c r="G31" s="90"/>
      <c r="H31" s="90"/>
      <c r="I31" s="90"/>
      <c r="J31" s="3">
        <v>0</v>
      </c>
      <c r="K31" s="63">
        <v>0</v>
      </c>
      <c r="L31" s="66">
        <v>0</v>
      </c>
      <c r="M31" s="12">
        <v>0</v>
      </c>
      <c r="N31" s="4"/>
      <c r="O31" s="28"/>
      <c r="P31" s="12"/>
      <c r="Q31" s="15">
        <v>0</v>
      </c>
    </row>
    <row r="32" spans="2:17" x14ac:dyDescent="0.25">
      <c r="B32" s="17"/>
      <c r="C32" s="17"/>
      <c r="D32" s="90"/>
      <c r="E32" s="90"/>
      <c r="F32" s="90"/>
      <c r="G32" s="90"/>
      <c r="H32" s="90"/>
      <c r="I32" s="90"/>
      <c r="J32" s="54"/>
      <c r="K32" s="20"/>
      <c r="L32" s="19"/>
      <c r="M32" s="19"/>
      <c r="N32" s="4"/>
      <c r="O32" s="27"/>
      <c r="P32" s="12"/>
      <c r="Q32" s="15">
        <f t="shared" ref="Q32:Q38" si="1">SUM(J32:P32)/7</f>
        <v>0</v>
      </c>
    </row>
    <row r="33" spans="2:17" x14ac:dyDescent="0.25">
      <c r="B33" s="17"/>
      <c r="C33" s="17"/>
      <c r="D33" s="90"/>
      <c r="E33" s="90"/>
      <c r="F33" s="90"/>
      <c r="G33" s="90"/>
      <c r="H33" s="90"/>
      <c r="I33" s="90"/>
      <c r="J33" s="18"/>
      <c r="K33" s="12"/>
      <c r="L33" s="12"/>
      <c r="M33" s="12"/>
      <c r="N33" s="12"/>
      <c r="O33" s="27"/>
      <c r="P33" s="12"/>
      <c r="Q33" s="15">
        <f t="shared" si="1"/>
        <v>0</v>
      </c>
    </row>
    <row r="34" spans="2:17" x14ac:dyDescent="0.25">
      <c r="B34" s="17"/>
      <c r="C34" s="17"/>
      <c r="D34" s="90"/>
      <c r="E34" s="90"/>
      <c r="F34" s="90"/>
      <c r="G34" s="90"/>
      <c r="H34" s="90"/>
      <c r="I34" s="90"/>
      <c r="J34" s="18"/>
      <c r="K34" s="12"/>
      <c r="L34" s="12"/>
      <c r="M34" s="12"/>
      <c r="N34" s="4"/>
      <c r="O34" s="27"/>
      <c r="P34" s="12"/>
      <c r="Q34" s="15">
        <f t="shared" si="1"/>
        <v>0</v>
      </c>
    </row>
    <row r="35" spans="2:17" x14ac:dyDescent="0.25">
      <c r="B35" s="17"/>
      <c r="C35" s="17"/>
      <c r="D35" s="90"/>
      <c r="E35" s="90"/>
      <c r="F35" s="90"/>
      <c r="G35" s="90"/>
      <c r="H35" s="90"/>
      <c r="I35" s="90"/>
      <c r="J35" s="18"/>
      <c r="K35" s="18"/>
      <c r="L35" s="18"/>
      <c r="M35" s="18"/>
      <c r="N35" s="18"/>
      <c r="O35" s="18"/>
      <c r="P35" s="12"/>
      <c r="Q35" s="15">
        <f t="shared" si="1"/>
        <v>0</v>
      </c>
    </row>
    <row r="36" spans="2:17" x14ac:dyDescent="0.25">
      <c r="B36" s="17"/>
      <c r="C36" s="17"/>
      <c r="D36" s="90"/>
      <c r="E36" s="90"/>
      <c r="F36" s="90"/>
      <c r="G36" s="90"/>
      <c r="H36" s="90"/>
      <c r="I36" s="90"/>
      <c r="J36" s="18"/>
      <c r="K36" s="18"/>
      <c r="L36" s="18"/>
      <c r="M36" s="18"/>
      <c r="N36" s="18"/>
      <c r="O36" s="18"/>
      <c r="P36" s="12"/>
      <c r="Q36" s="15">
        <f t="shared" si="1"/>
        <v>0</v>
      </c>
    </row>
    <row r="37" spans="2:17" x14ac:dyDescent="0.25">
      <c r="B37" s="17"/>
      <c r="C37" s="17"/>
      <c r="D37" s="90"/>
      <c r="E37" s="90"/>
      <c r="F37" s="90"/>
      <c r="G37" s="90"/>
      <c r="H37" s="90"/>
      <c r="I37" s="90"/>
      <c r="J37" s="18"/>
      <c r="K37" s="18"/>
      <c r="L37" s="18"/>
      <c r="M37" s="18"/>
      <c r="N37" s="18"/>
      <c r="O37" s="18"/>
      <c r="P37" s="12"/>
      <c r="Q37" s="15">
        <f t="shared" si="1"/>
        <v>0</v>
      </c>
    </row>
    <row r="38" spans="2:17" x14ac:dyDescent="0.25">
      <c r="B38" s="17"/>
      <c r="C38" s="17"/>
      <c r="D38" s="72"/>
      <c r="E38" s="73"/>
      <c r="F38" s="73"/>
      <c r="G38" s="73"/>
      <c r="H38" s="73"/>
      <c r="I38" s="74"/>
      <c r="J38" s="18"/>
      <c r="K38" s="12"/>
      <c r="L38" s="12"/>
      <c r="M38" s="12"/>
      <c r="N38" s="4"/>
      <c r="O38" s="27"/>
      <c r="P38" s="12"/>
      <c r="Q38" s="15">
        <f t="shared" si="1"/>
        <v>0</v>
      </c>
    </row>
    <row r="39" spans="2:17" x14ac:dyDescent="0.25">
      <c r="B39" s="6"/>
      <c r="C39" s="12"/>
      <c r="D39" s="80"/>
      <c r="E39" s="81"/>
      <c r="F39" s="81"/>
      <c r="G39" s="81"/>
      <c r="H39" s="81"/>
      <c r="I39" s="82"/>
      <c r="J39" s="19"/>
      <c r="K39" s="19"/>
      <c r="L39" s="12"/>
      <c r="M39" s="19"/>
      <c r="N39" s="19"/>
      <c r="O39" s="4"/>
      <c r="P39" s="4"/>
      <c r="Q39" s="15">
        <f t="shared" ref="Q39:Q48" si="2">SUM(J39:P39)/7</f>
        <v>0</v>
      </c>
    </row>
    <row r="40" spans="2:17" x14ac:dyDescent="0.25">
      <c r="B40" s="6"/>
      <c r="C40" s="12"/>
      <c r="D40" s="80"/>
      <c r="E40" s="81"/>
      <c r="F40" s="81"/>
      <c r="G40" s="81"/>
      <c r="H40" s="81"/>
      <c r="I40" s="82"/>
      <c r="J40" s="4"/>
      <c r="K40" s="4"/>
      <c r="L40" s="4"/>
      <c r="M40" s="4"/>
      <c r="N40" s="4"/>
      <c r="O40" s="4"/>
      <c r="P40" s="4"/>
      <c r="Q40" s="15">
        <f t="shared" si="2"/>
        <v>0</v>
      </c>
    </row>
    <row r="41" spans="2:17" x14ac:dyDescent="0.25">
      <c r="B41" s="6"/>
      <c r="C41" s="6"/>
      <c r="D41" s="80"/>
      <c r="E41" s="81"/>
      <c r="F41" s="81"/>
      <c r="G41" s="81"/>
      <c r="H41" s="81"/>
      <c r="I41" s="82"/>
      <c r="J41" s="4"/>
      <c r="K41" s="4"/>
      <c r="L41" s="4"/>
      <c r="M41" s="4"/>
      <c r="N41" s="4"/>
      <c r="O41" s="4"/>
      <c r="P41" s="4"/>
      <c r="Q41" s="15">
        <f t="shared" si="2"/>
        <v>0</v>
      </c>
    </row>
    <row r="42" spans="2:17" x14ac:dyDescent="0.25">
      <c r="B42" s="6"/>
      <c r="C42" s="6"/>
      <c r="D42" s="83"/>
      <c r="E42" s="83"/>
      <c r="F42" s="83"/>
      <c r="G42" s="83"/>
      <c r="H42" s="83"/>
      <c r="I42" s="83"/>
      <c r="J42" s="4"/>
      <c r="K42" s="4"/>
      <c r="L42" s="4"/>
      <c r="M42" s="4"/>
      <c r="N42" s="4"/>
      <c r="O42" s="4"/>
      <c r="P42" s="4"/>
      <c r="Q42" s="15">
        <f t="shared" si="2"/>
        <v>0</v>
      </c>
    </row>
    <row r="43" spans="2:17" x14ac:dyDescent="0.25">
      <c r="B43" s="6"/>
      <c r="C43" s="6"/>
      <c r="D43" s="83"/>
      <c r="E43" s="83"/>
      <c r="F43" s="83"/>
      <c r="G43" s="83"/>
      <c r="H43" s="83"/>
      <c r="I43" s="83"/>
      <c r="J43" s="4"/>
      <c r="K43" s="4"/>
      <c r="L43" s="4"/>
      <c r="M43" s="4"/>
      <c r="N43" s="4"/>
      <c r="O43" s="4"/>
      <c r="P43" s="4"/>
      <c r="Q43" s="15">
        <f t="shared" si="2"/>
        <v>0</v>
      </c>
    </row>
    <row r="44" spans="2:17" x14ac:dyDescent="0.25">
      <c r="B44" s="6"/>
      <c r="C44" s="6"/>
      <c r="D44" s="83"/>
      <c r="E44" s="83"/>
      <c r="F44" s="83"/>
      <c r="G44" s="83"/>
      <c r="H44" s="83"/>
      <c r="I44" s="83"/>
      <c r="J44" s="4"/>
      <c r="K44" s="4"/>
      <c r="L44" s="4"/>
      <c r="M44" s="4"/>
      <c r="N44" s="4"/>
      <c r="O44" s="4"/>
      <c r="P44" s="4"/>
      <c r="Q44" s="15">
        <f t="shared" si="2"/>
        <v>0</v>
      </c>
    </row>
    <row r="45" spans="2:17" x14ac:dyDescent="0.25">
      <c r="B45" s="6"/>
      <c r="C45" s="7"/>
      <c r="D45" s="83"/>
      <c r="E45" s="83"/>
      <c r="F45" s="83"/>
      <c r="G45" s="83"/>
      <c r="H45" s="83"/>
      <c r="I45" s="83"/>
      <c r="J45" s="4"/>
      <c r="K45" s="4"/>
      <c r="L45" s="4"/>
      <c r="M45" s="4"/>
      <c r="N45" s="4"/>
      <c r="O45" s="4"/>
      <c r="P45" s="4"/>
      <c r="Q45" s="15">
        <f t="shared" si="2"/>
        <v>0</v>
      </c>
    </row>
    <row r="46" spans="2:17" x14ac:dyDescent="0.25">
      <c r="B46" s="6"/>
      <c r="C46" s="7"/>
      <c r="D46" s="83"/>
      <c r="E46" s="83"/>
      <c r="F46" s="83"/>
      <c r="G46" s="83"/>
      <c r="H46" s="83"/>
      <c r="I46" s="83"/>
      <c r="J46" s="4"/>
      <c r="K46" s="4"/>
      <c r="L46" s="4"/>
      <c r="M46" s="4"/>
      <c r="N46" s="4"/>
      <c r="O46" s="4"/>
      <c r="P46" s="4"/>
      <c r="Q46" s="15">
        <f t="shared" si="2"/>
        <v>0</v>
      </c>
    </row>
    <row r="47" spans="2:17" x14ac:dyDescent="0.25">
      <c r="B47" s="6"/>
      <c r="C47" s="7"/>
      <c r="J47" s="4"/>
      <c r="K47" s="4"/>
      <c r="L47" s="4"/>
      <c r="M47" s="4"/>
      <c r="N47" s="4"/>
      <c r="O47" s="4"/>
      <c r="P47" s="4"/>
      <c r="Q47" s="15">
        <f t="shared" si="2"/>
        <v>0</v>
      </c>
    </row>
    <row r="48" spans="2:17" x14ac:dyDescent="0.25">
      <c r="B48" s="6"/>
      <c r="C48" s="7"/>
      <c r="D48" s="83"/>
      <c r="E48" s="83"/>
      <c r="F48" s="83"/>
      <c r="G48" s="83"/>
      <c r="H48" s="83"/>
      <c r="I48" s="83"/>
      <c r="J48" s="4"/>
      <c r="K48" s="4"/>
      <c r="L48" s="4"/>
      <c r="M48" s="4"/>
      <c r="N48" s="4"/>
      <c r="O48" s="4"/>
      <c r="P48" s="4"/>
      <c r="Q48" s="15">
        <f t="shared" si="2"/>
        <v>0</v>
      </c>
    </row>
    <row r="49" spans="3:17" x14ac:dyDescent="0.25">
      <c r="C49" s="75"/>
      <c r="D49" s="75"/>
      <c r="E49" s="1"/>
    </row>
    <row r="50" spans="3:17" x14ac:dyDescent="0.25">
      <c r="C50" s="75"/>
      <c r="D50" s="75"/>
      <c r="E50" s="1"/>
      <c r="H50" s="79" t="s">
        <v>19</v>
      </c>
      <c r="I50" s="79"/>
      <c r="J50" s="4">
        <f t="shared" ref="J50:P50" si="3">COUNTIF(J9:J48,"&gt;=70")</f>
        <v>4</v>
      </c>
      <c r="K50" s="16">
        <f t="shared" si="3"/>
        <v>7</v>
      </c>
      <c r="L50" s="16">
        <f t="shared" si="3"/>
        <v>11</v>
      </c>
      <c r="M50" s="4">
        <f t="shared" si="3"/>
        <v>13</v>
      </c>
      <c r="N50" s="4">
        <f t="shared" si="3"/>
        <v>0</v>
      </c>
      <c r="O50" s="4">
        <f t="shared" si="3"/>
        <v>0</v>
      </c>
      <c r="P50" s="4">
        <f t="shared" si="3"/>
        <v>0</v>
      </c>
      <c r="Q50" s="14">
        <f>COUNTIF(Q9:Q30,"&gt;=70")</f>
        <v>1</v>
      </c>
    </row>
    <row r="51" spans="3:17" x14ac:dyDescent="0.25">
      <c r="C51" s="75"/>
      <c r="D51" s="75"/>
      <c r="E51" s="8"/>
      <c r="H51" s="79" t="s">
        <v>20</v>
      </c>
      <c r="I51" s="79"/>
      <c r="J51" s="4">
        <f t="shared" ref="J51:P51" si="4">COUNTIF(J9:J49,"&lt;70")</f>
        <v>19</v>
      </c>
      <c r="K51" s="16">
        <f t="shared" si="4"/>
        <v>16</v>
      </c>
      <c r="L51" s="16">
        <f t="shared" si="4"/>
        <v>12</v>
      </c>
      <c r="M51" s="4">
        <f t="shared" si="4"/>
        <v>10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14">
        <f>COUNTIF(Q9:Q30,"&lt;70")</f>
        <v>21</v>
      </c>
    </row>
    <row r="52" spans="3:17" x14ac:dyDescent="0.25">
      <c r="C52" s="75"/>
      <c r="D52" s="75"/>
      <c r="E52" s="75"/>
      <c r="H52" s="79" t="s">
        <v>21</v>
      </c>
      <c r="I52" s="79"/>
      <c r="J52" s="4">
        <f t="shared" ref="J52:P52" si="5">COUNT(J9:J48)</f>
        <v>23</v>
      </c>
      <c r="K52" s="16">
        <f t="shared" si="5"/>
        <v>23</v>
      </c>
      <c r="L52" s="16">
        <f t="shared" si="5"/>
        <v>23</v>
      </c>
      <c r="M52" s="4">
        <f t="shared" si="5"/>
        <v>23</v>
      </c>
      <c r="N52" s="4">
        <f t="shared" si="5"/>
        <v>0</v>
      </c>
      <c r="O52" s="4">
        <f t="shared" si="5"/>
        <v>0</v>
      </c>
      <c r="P52" s="4">
        <f t="shared" si="5"/>
        <v>0</v>
      </c>
      <c r="Q52" s="14">
        <f>COUNT(Q9:Q30)</f>
        <v>22</v>
      </c>
    </row>
    <row r="53" spans="3:17" x14ac:dyDescent="0.25">
      <c r="C53" s="75"/>
      <c r="D53" s="75"/>
      <c r="E53" s="1"/>
      <c r="H53" s="76" t="s">
        <v>16</v>
      </c>
      <c r="I53" s="76"/>
      <c r="J53" s="9">
        <f>J50/J52</f>
        <v>0.17391304347826086</v>
      </c>
      <c r="K53" s="11">
        <f t="shared" ref="K53:P53" si="6">K50/K52</f>
        <v>0.30434782608695654</v>
      </c>
      <c r="L53" s="11">
        <f t="shared" si="6"/>
        <v>0.47826086956521741</v>
      </c>
      <c r="M53" s="11">
        <f t="shared" si="6"/>
        <v>0.56521739130434778</v>
      </c>
      <c r="N53" s="11" t="e">
        <f t="shared" si="6"/>
        <v>#DIV/0!</v>
      </c>
      <c r="O53" s="11" t="e">
        <f t="shared" si="6"/>
        <v>#DIV/0!</v>
      </c>
      <c r="P53" s="11" t="e">
        <f t="shared" si="6"/>
        <v>#DIV/0!</v>
      </c>
      <c r="Q53" s="13">
        <f>Q50/Q52</f>
        <v>4.5454545454545456E-2</v>
      </c>
    </row>
    <row r="54" spans="3:17" x14ac:dyDescent="0.25">
      <c r="C54" s="75"/>
      <c r="D54" s="75"/>
      <c r="E54" s="1"/>
      <c r="H54" s="76" t="s">
        <v>17</v>
      </c>
      <c r="I54" s="76"/>
      <c r="J54" s="9">
        <f>J51/J52</f>
        <v>0.82608695652173914</v>
      </c>
      <c r="K54" s="9">
        <f t="shared" ref="K54:Q54" si="7">K51/K52</f>
        <v>0.69565217391304346</v>
      </c>
      <c r="L54" s="11">
        <f t="shared" si="7"/>
        <v>0.52173913043478259</v>
      </c>
      <c r="M54" s="11">
        <f t="shared" si="7"/>
        <v>0.43478260869565216</v>
      </c>
      <c r="N54" s="11" t="e">
        <f t="shared" si="7"/>
        <v>#DIV/0!</v>
      </c>
      <c r="O54" s="11" t="e">
        <f t="shared" si="7"/>
        <v>#DIV/0!</v>
      </c>
      <c r="P54" s="11" t="e">
        <f t="shared" si="7"/>
        <v>#DIV/0!</v>
      </c>
      <c r="Q54" s="13">
        <f t="shared" si="7"/>
        <v>0.95454545454545459</v>
      </c>
    </row>
    <row r="55" spans="3:17" x14ac:dyDescent="0.25">
      <c r="C55" s="75"/>
      <c r="D55" s="75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31:I31"/>
    <mergeCell ref="D26:I26"/>
    <mergeCell ref="D27:I27"/>
    <mergeCell ref="D28:I28"/>
    <mergeCell ref="D29:I29"/>
    <mergeCell ref="D30:I30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S64"/>
  <sheetViews>
    <sheetView tabSelected="1" topLeftCell="A16" zoomScale="82" zoomScaleNormal="95" workbookViewId="0">
      <selection activeCell="O45" sqref="O45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42578125" bestFit="1" customWidth="1"/>
    <col min="11" max="11" width="8.42578125" style="60" bestFit="1" customWidth="1"/>
    <col min="12" max="12" width="7.5703125" style="1" bestFit="1" customWidth="1"/>
    <col min="13" max="13" width="7.5703125" style="52" bestFit="1" customWidth="1"/>
    <col min="14" max="14" width="11.285156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9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  <c r="R2" s="2"/>
    </row>
    <row r="3" spans="2:19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  <c r="R3" s="1"/>
    </row>
    <row r="4" spans="2:19" x14ac:dyDescent="0.25">
      <c r="C4" t="s">
        <v>0</v>
      </c>
      <c r="D4" s="86" t="s">
        <v>112</v>
      </c>
      <c r="E4" s="86"/>
      <c r="F4" s="86"/>
      <c r="G4" s="86"/>
      <c r="I4" t="s">
        <v>1</v>
      </c>
      <c r="J4" s="87" t="s">
        <v>113</v>
      </c>
      <c r="K4" s="87"/>
      <c r="M4" s="52" t="s">
        <v>2</v>
      </c>
      <c r="N4" s="49">
        <f>'ECONOMICA A'!N4</f>
        <v>45812</v>
      </c>
      <c r="O4" s="29"/>
    </row>
    <row r="5" spans="2:19" ht="6.75" customHeight="1" x14ac:dyDescent="0.25">
      <c r="D5" s="5"/>
      <c r="E5" s="5"/>
      <c r="F5" s="5"/>
      <c r="G5" s="5"/>
    </row>
    <row r="6" spans="2:19" ht="15.75" x14ac:dyDescent="0.25">
      <c r="C6" t="s">
        <v>3</v>
      </c>
      <c r="D6" s="87" t="s">
        <v>183</v>
      </c>
      <c r="E6" s="87"/>
      <c r="F6" s="87"/>
      <c r="G6" s="87"/>
      <c r="I6" s="75" t="s">
        <v>22</v>
      </c>
      <c r="J6" s="75"/>
      <c r="K6" s="88" t="s">
        <v>24</v>
      </c>
      <c r="L6" s="88"/>
      <c r="M6" s="88"/>
      <c r="N6" s="88"/>
      <c r="O6" s="88"/>
      <c r="P6" s="88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79" t="s">
        <v>5</v>
      </c>
      <c r="E8" s="79"/>
      <c r="F8" s="79"/>
      <c r="G8" s="79"/>
      <c r="H8" s="79"/>
      <c r="I8" s="79"/>
      <c r="J8" s="4" t="s">
        <v>7</v>
      </c>
      <c r="K8" s="44" t="s">
        <v>10</v>
      </c>
      <c r="L8" s="4" t="s">
        <v>11</v>
      </c>
      <c r="M8" s="50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9" x14ac:dyDescent="0.25">
      <c r="B9" s="17">
        <v>1</v>
      </c>
      <c r="C9" s="3" t="s">
        <v>114</v>
      </c>
      <c r="D9" s="23" t="s">
        <v>115</v>
      </c>
      <c r="E9" s="30"/>
      <c r="F9" s="30"/>
      <c r="G9" s="30"/>
      <c r="H9" s="30"/>
      <c r="I9" s="31"/>
      <c r="J9" s="12">
        <v>0</v>
      </c>
      <c r="K9" s="56">
        <v>70</v>
      </c>
      <c r="L9" s="12">
        <v>0</v>
      </c>
      <c r="M9" s="69">
        <v>73.555555555555557</v>
      </c>
      <c r="N9" s="12">
        <v>82</v>
      </c>
      <c r="O9" s="4"/>
      <c r="P9" s="4"/>
      <c r="Q9" s="15">
        <f>SUM(J9:M9)/4</f>
        <v>35.888888888888886</v>
      </c>
      <c r="S9" s="46"/>
    </row>
    <row r="10" spans="2:19" x14ac:dyDescent="0.25">
      <c r="B10" s="17">
        <v>2</v>
      </c>
      <c r="C10" s="3" t="s">
        <v>116</v>
      </c>
      <c r="D10" s="23" t="s">
        <v>117</v>
      </c>
      <c r="E10" s="30"/>
      <c r="F10" s="30"/>
      <c r="G10" s="30"/>
      <c r="H10" s="30"/>
      <c r="I10" s="31"/>
      <c r="J10" s="12">
        <v>86.857142857142861</v>
      </c>
      <c r="K10" s="56">
        <v>82.5</v>
      </c>
      <c r="L10" s="12">
        <v>87.368421052631575</v>
      </c>
      <c r="M10" s="70">
        <v>80.555555555555557</v>
      </c>
      <c r="N10" s="12">
        <v>95.5</v>
      </c>
      <c r="O10" s="4"/>
      <c r="P10" s="4"/>
      <c r="Q10" s="15">
        <f t="shared" ref="Q10:Q53" si="0">SUM(J10:M10)/4</f>
        <v>84.320279866332498</v>
      </c>
    </row>
    <row r="11" spans="2:19" x14ac:dyDescent="0.25">
      <c r="B11" s="17">
        <v>3</v>
      </c>
      <c r="C11" s="3" t="s">
        <v>118</v>
      </c>
      <c r="D11" s="23" t="s">
        <v>119</v>
      </c>
      <c r="E11" s="30"/>
      <c r="F11" s="30"/>
      <c r="G11" s="30"/>
      <c r="H11" s="30"/>
      <c r="I11" s="31"/>
      <c r="J11" s="12">
        <v>75.476190476190482</v>
      </c>
      <c r="K11" s="56">
        <v>92</v>
      </c>
      <c r="L11" s="12">
        <v>89.473684210526315</v>
      </c>
      <c r="M11" s="70">
        <v>84.666666666666671</v>
      </c>
      <c r="N11" s="12">
        <v>86.5</v>
      </c>
      <c r="O11" s="4"/>
      <c r="P11" s="4"/>
      <c r="Q11" s="15">
        <f t="shared" si="0"/>
        <v>85.404135338345867</v>
      </c>
      <c r="S11" s="46"/>
    </row>
    <row r="12" spans="2:19" x14ac:dyDescent="0.25">
      <c r="B12" s="17">
        <v>4</v>
      </c>
      <c r="C12" s="3" t="s">
        <v>120</v>
      </c>
      <c r="D12" s="23" t="s">
        <v>121</v>
      </c>
      <c r="E12" s="30"/>
      <c r="F12" s="30"/>
      <c r="G12" s="30"/>
      <c r="H12" s="30"/>
      <c r="I12" s="31"/>
      <c r="J12" s="12">
        <v>70</v>
      </c>
      <c r="K12" s="56">
        <v>85</v>
      </c>
      <c r="L12" s="12">
        <v>0</v>
      </c>
      <c r="M12" s="70">
        <v>0</v>
      </c>
      <c r="N12" s="12">
        <v>77.5</v>
      </c>
      <c r="O12" s="4"/>
      <c r="P12" s="4"/>
      <c r="Q12" s="15">
        <f t="shared" si="0"/>
        <v>38.75</v>
      </c>
      <c r="S12" s="46"/>
    </row>
    <row r="13" spans="2:19" x14ac:dyDescent="0.25">
      <c r="B13" s="17">
        <v>5</v>
      </c>
      <c r="C13" s="3" t="s">
        <v>122</v>
      </c>
      <c r="D13" s="23" t="s">
        <v>123</v>
      </c>
      <c r="E13" s="30"/>
      <c r="F13" s="30"/>
      <c r="G13" s="30"/>
      <c r="H13" s="30"/>
      <c r="I13" s="31"/>
      <c r="J13" s="12">
        <v>74.333333333333343</v>
      </c>
      <c r="K13" s="56">
        <v>80</v>
      </c>
      <c r="L13" s="12">
        <v>78.15789473684211</v>
      </c>
      <c r="M13" s="70">
        <v>83.111111111111114</v>
      </c>
      <c r="N13" s="12">
        <v>91</v>
      </c>
      <c r="O13" s="4"/>
      <c r="P13" s="4"/>
      <c r="Q13" s="15">
        <f t="shared" si="0"/>
        <v>78.900584795321635</v>
      </c>
      <c r="S13" s="46"/>
    </row>
    <row r="14" spans="2:19" x14ac:dyDescent="0.25">
      <c r="B14" s="17">
        <v>6</v>
      </c>
      <c r="C14" s="3" t="s">
        <v>124</v>
      </c>
      <c r="D14" s="23" t="s">
        <v>125</v>
      </c>
      <c r="E14" s="30"/>
      <c r="F14" s="30"/>
      <c r="G14" s="30"/>
      <c r="H14" s="30"/>
      <c r="I14" s="31"/>
      <c r="J14" s="12">
        <v>70</v>
      </c>
      <c r="K14" s="56">
        <v>89</v>
      </c>
      <c r="L14" s="12">
        <v>70</v>
      </c>
      <c r="M14" s="70">
        <v>0</v>
      </c>
      <c r="N14" s="12">
        <v>77.5</v>
      </c>
      <c r="O14" s="4"/>
      <c r="P14" s="4"/>
      <c r="Q14" s="15">
        <v>0</v>
      </c>
      <c r="S14" s="1"/>
    </row>
    <row r="15" spans="2:19" x14ac:dyDescent="0.25">
      <c r="B15" s="17">
        <v>7</v>
      </c>
      <c r="C15" s="3" t="s">
        <v>126</v>
      </c>
      <c r="D15" s="23" t="s">
        <v>127</v>
      </c>
      <c r="E15" s="30"/>
      <c r="F15" s="30"/>
      <c r="G15" s="30"/>
      <c r="H15" s="30"/>
      <c r="I15" s="31"/>
      <c r="J15" s="12">
        <v>86.857142857142861</v>
      </c>
      <c r="K15" s="56">
        <v>91</v>
      </c>
      <c r="L15" s="12">
        <v>91.578947368421055</v>
      </c>
      <c r="M15" s="70">
        <v>83.333333333333329</v>
      </c>
      <c r="N15" s="12">
        <v>95.5</v>
      </c>
      <c r="O15" s="4"/>
      <c r="P15" s="4"/>
      <c r="Q15" s="15">
        <f t="shared" si="0"/>
        <v>88.192355889724311</v>
      </c>
      <c r="S15" s="46"/>
    </row>
    <row r="16" spans="2:19" x14ac:dyDescent="0.25">
      <c r="B16" s="17">
        <v>8</v>
      </c>
      <c r="C16" s="3" t="s">
        <v>128</v>
      </c>
      <c r="D16" s="23" t="s">
        <v>129</v>
      </c>
      <c r="E16" s="30"/>
      <c r="F16" s="30"/>
      <c r="G16" s="30"/>
      <c r="H16" s="30"/>
      <c r="I16" s="31"/>
      <c r="J16" s="12">
        <v>91.61904761904762</v>
      </c>
      <c r="K16" s="56">
        <v>100</v>
      </c>
      <c r="L16" s="12">
        <v>91.578947368421055</v>
      </c>
      <c r="M16" s="69">
        <v>88.888888888888886</v>
      </c>
      <c r="N16" s="12">
        <v>91</v>
      </c>
      <c r="O16" s="4"/>
      <c r="P16" s="4"/>
      <c r="Q16" s="15">
        <v>0</v>
      </c>
    </row>
    <row r="17" spans="2:19" x14ac:dyDescent="0.25">
      <c r="B17" s="17">
        <v>9</v>
      </c>
      <c r="C17" s="3" t="s">
        <v>130</v>
      </c>
      <c r="D17" s="23" t="s">
        <v>131</v>
      </c>
      <c r="E17" s="30"/>
      <c r="F17" s="30"/>
      <c r="G17" s="30"/>
      <c r="H17" s="30"/>
      <c r="I17" s="31"/>
      <c r="J17" s="12">
        <v>70.714285714285722</v>
      </c>
      <c r="K17" s="56">
        <v>89</v>
      </c>
      <c r="L17" s="12">
        <v>0</v>
      </c>
      <c r="M17" s="69">
        <v>76.333333333333329</v>
      </c>
      <c r="N17" s="12">
        <v>82</v>
      </c>
      <c r="O17" s="4"/>
      <c r="P17" s="4"/>
      <c r="Q17" s="15">
        <f t="shared" si="0"/>
        <v>59.011904761904759</v>
      </c>
    </row>
    <row r="18" spans="2:19" x14ac:dyDescent="0.25">
      <c r="B18" s="17">
        <v>10</v>
      </c>
      <c r="C18" s="3" t="s">
        <v>132</v>
      </c>
      <c r="D18" s="23" t="s">
        <v>133</v>
      </c>
      <c r="E18" s="30"/>
      <c r="F18" s="30"/>
      <c r="G18" s="30"/>
      <c r="H18" s="30"/>
      <c r="I18" s="31"/>
      <c r="J18" s="12">
        <v>86.857142857142861</v>
      </c>
      <c r="K18" s="56">
        <v>87.5</v>
      </c>
      <c r="L18" s="12">
        <v>85.26315789473685</v>
      </c>
      <c r="M18" s="70">
        <v>83.333333333333329</v>
      </c>
      <c r="N18" s="12">
        <v>91</v>
      </c>
      <c r="O18" s="4"/>
      <c r="P18" s="4"/>
      <c r="Q18" s="15">
        <f t="shared" si="0"/>
        <v>85.738408521303256</v>
      </c>
      <c r="S18" s="46"/>
    </row>
    <row r="19" spans="2:19" x14ac:dyDescent="0.25">
      <c r="B19" s="17">
        <v>11</v>
      </c>
      <c r="C19" s="3" t="s">
        <v>134</v>
      </c>
      <c r="D19" s="23" t="s">
        <v>135</v>
      </c>
      <c r="E19" s="30"/>
      <c r="F19" s="30"/>
      <c r="G19" s="30"/>
      <c r="H19" s="30"/>
      <c r="I19" s="31"/>
      <c r="J19" s="12">
        <v>70</v>
      </c>
      <c r="K19" s="56">
        <v>72.5</v>
      </c>
      <c r="L19" s="12">
        <v>0</v>
      </c>
      <c r="M19" s="70">
        <v>0</v>
      </c>
      <c r="N19" s="12">
        <v>90</v>
      </c>
      <c r="O19" s="4"/>
      <c r="P19" s="4"/>
      <c r="Q19" s="15">
        <f t="shared" si="0"/>
        <v>35.625</v>
      </c>
      <c r="S19" s="46"/>
    </row>
    <row r="20" spans="2:19" x14ac:dyDescent="0.25">
      <c r="B20" s="17">
        <v>12</v>
      </c>
      <c r="C20" s="3" t="s">
        <v>87</v>
      </c>
      <c r="D20" s="23" t="s">
        <v>136</v>
      </c>
      <c r="E20" s="30"/>
      <c r="F20" s="30"/>
      <c r="G20" s="30"/>
      <c r="H20" s="30"/>
      <c r="I20" s="31"/>
      <c r="J20" s="12">
        <v>0</v>
      </c>
      <c r="K20" s="56">
        <v>0</v>
      </c>
      <c r="L20" s="12">
        <v>0</v>
      </c>
      <c r="M20" s="70">
        <v>0</v>
      </c>
      <c r="N20" s="12">
        <v>0</v>
      </c>
      <c r="O20" s="4"/>
      <c r="P20" s="4"/>
      <c r="Q20" s="15">
        <f t="shared" si="0"/>
        <v>0</v>
      </c>
    </row>
    <row r="21" spans="2:19" x14ac:dyDescent="0.25">
      <c r="B21" s="17">
        <v>13</v>
      </c>
      <c r="C21" s="3" t="s">
        <v>137</v>
      </c>
      <c r="D21" s="23" t="s">
        <v>138</v>
      </c>
      <c r="E21" s="30"/>
      <c r="F21" s="30"/>
      <c r="G21" s="30"/>
      <c r="H21" s="30"/>
      <c r="I21" s="31"/>
      <c r="J21" s="12">
        <v>79.714285714285722</v>
      </c>
      <c r="K21" s="56">
        <v>98.5</v>
      </c>
      <c r="L21" s="12">
        <v>83.15789473684211</v>
      </c>
      <c r="M21" s="70">
        <v>77.777777777777771</v>
      </c>
      <c r="N21" s="12">
        <v>70</v>
      </c>
      <c r="O21" s="4"/>
      <c r="P21" s="4"/>
      <c r="Q21" s="15">
        <v>0</v>
      </c>
    </row>
    <row r="22" spans="2:19" x14ac:dyDescent="0.25">
      <c r="B22" s="17">
        <v>14</v>
      </c>
      <c r="C22" s="3" t="s">
        <v>139</v>
      </c>
      <c r="D22" s="23" t="s">
        <v>140</v>
      </c>
      <c r="E22" s="30"/>
      <c r="F22" s="30"/>
      <c r="G22" s="30"/>
      <c r="H22" s="30"/>
      <c r="I22" s="31"/>
      <c r="J22" s="12">
        <v>82.095238095238102</v>
      </c>
      <c r="K22" s="56">
        <v>85</v>
      </c>
      <c r="L22" s="12">
        <v>84.473684210526315</v>
      </c>
      <c r="M22" s="69">
        <v>85.888888888888886</v>
      </c>
      <c r="N22" s="12">
        <v>91</v>
      </c>
      <c r="O22" s="4"/>
      <c r="P22" s="4"/>
      <c r="Q22" s="15">
        <f t="shared" si="0"/>
        <v>84.364452798663336</v>
      </c>
      <c r="S22" s="1"/>
    </row>
    <row r="23" spans="2:19" x14ac:dyDescent="0.25">
      <c r="B23" s="17">
        <v>15</v>
      </c>
      <c r="C23" s="3" t="s">
        <v>38</v>
      </c>
      <c r="D23" s="23" t="s">
        <v>141</v>
      </c>
      <c r="E23" s="30"/>
      <c r="F23" s="30"/>
      <c r="G23" s="30"/>
      <c r="H23" s="30"/>
      <c r="I23" s="31"/>
      <c r="J23" s="12">
        <v>76.476190476190482</v>
      </c>
      <c r="K23" s="57">
        <v>0</v>
      </c>
      <c r="L23" s="12">
        <v>70</v>
      </c>
      <c r="M23" s="69">
        <v>0</v>
      </c>
      <c r="N23" s="12">
        <v>77.5</v>
      </c>
      <c r="O23" s="4"/>
      <c r="P23" s="4"/>
      <c r="Q23" s="15">
        <f t="shared" si="0"/>
        <v>36.61904761904762</v>
      </c>
      <c r="S23" s="1"/>
    </row>
    <row r="24" spans="2:19" x14ac:dyDescent="0.25">
      <c r="B24" s="17">
        <v>16</v>
      </c>
      <c r="C24" s="3" t="s">
        <v>142</v>
      </c>
      <c r="D24" s="23" t="s">
        <v>143</v>
      </c>
      <c r="E24" s="30"/>
      <c r="F24" s="30"/>
      <c r="G24" s="30"/>
      <c r="H24" s="30"/>
      <c r="I24" s="31"/>
      <c r="J24" s="12">
        <v>75.476190476190482</v>
      </c>
      <c r="K24" s="56">
        <v>82.5</v>
      </c>
      <c r="L24" s="12">
        <v>81.05263157894737</v>
      </c>
      <c r="M24" s="70">
        <v>73.555555555555557</v>
      </c>
      <c r="N24" s="12">
        <v>86.5</v>
      </c>
      <c r="O24" s="4"/>
      <c r="P24" s="4"/>
      <c r="Q24" s="15">
        <f t="shared" si="0"/>
        <v>78.146094402673356</v>
      </c>
      <c r="S24" s="47"/>
    </row>
    <row r="25" spans="2:19" x14ac:dyDescent="0.25">
      <c r="B25" s="17">
        <v>17</v>
      </c>
      <c r="C25" s="3" t="s">
        <v>144</v>
      </c>
      <c r="D25" s="23" t="s">
        <v>145</v>
      </c>
      <c r="E25" s="30"/>
      <c r="F25" s="30"/>
      <c r="G25" s="30"/>
      <c r="H25" s="30"/>
      <c r="I25" s="31"/>
      <c r="J25" s="12">
        <v>0</v>
      </c>
      <c r="K25" s="56">
        <v>70</v>
      </c>
      <c r="L25" s="12">
        <v>86.578947368421055</v>
      </c>
      <c r="M25" s="69">
        <v>74.777777777777771</v>
      </c>
      <c r="N25" s="12">
        <v>0</v>
      </c>
      <c r="O25" s="4"/>
      <c r="P25" s="4"/>
      <c r="Q25" s="15">
        <f t="shared" si="0"/>
        <v>57.839181286549703</v>
      </c>
      <c r="S25" s="1"/>
    </row>
    <row r="26" spans="2:19" x14ac:dyDescent="0.25">
      <c r="B26" s="17">
        <v>18</v>
      </c>
      <c r="C26" s="3" t="s">
        <v>146</v>
      </c>
      <c r="D26" s="23" t="s">
        <v>147</v>
      </c>
      <c r="E26" s="30"/>
      <c r="F26" s="30"/>
      <c r="G26" s="30"/>
      <c r="H26" s="30"/>
      <c r="I26" s="31"/>
      <c r="J26" s="12">
        <v>0</v>
      </c>
      <c r="K26" s="56">
        <v>0</v>
      </c>
      <c r="L26" s="12">
        <v>0</v>
      </c>
      <c r="M26" s="70">
        <v>0</v>
      </c>
      <c r="N26" s="12">
        <v>0</v>
      </c>
      <c r="O26" s="4"/>
      <c r="P26" s="4"/>
      <c r="Q26" s="15">
        <f t="shared" si="0"/>
        <v>0</v>
      </c>
      <c r="S26" s="47"/>
    </row>
    <row r="27" spans="2:19" x14ac:dyDescent="0.25">
      <c r="B27" s="17">
        <v>19</v>
      </c>
      <c r="C27" s="3" t="s">
        <v>148</v>
      </c>
      <c r="D27" s="23" t="s">
        <v>149</v>
      </c>
      <c r="E27" s="30"/>
      <c r="F27" s="30"/>
      <c r="G27" s="30"/>
      <c r="H27" s="30"/>
      <c r="I27" s="31"/>
      <c r="J27" s="12">
        <v>77.095238095238102</v>
      </c>
      <c r="K27" s="56">
        <v>70</v>
      </c>
      <c r="L27" s="12">
        <v>82.368421052631575</v>
      </c>
      <c r="M27" s="70">
        <v>77.777777777777771</v>
      </c>
      <c r="N27" s="12">
        <v>70</v>
      </c>
      <c r="O27" s="4"/>
      <c r="P27" s="4"/>
      <c r="Q27" s="15">
        <f t="shared" si="0"/>
        <v>76.810359231411866</v>
      </c>
      <c r="S27" s="47"/>
    </row>
    <row r="28" spans="2:19" x14ac:dyDescent="0.25">
      <c r="B28" s="17">
        <v>20</v>
      </c>
      <c r="C28" s="3" t="s">
        <v>150</v>
      </c>
      <c r="D28" s="23" t="s">
        <v>151</v>
      </c>
      <c r="E28" s="30"/>
      <c r="F28" s="30"/>
      <c r="G28" s="30"/>
      <c r="H28" s="30"/>
      <c r="I28" s="31"/>
      <c r="J28" s="12">
        <v>77.333333333333343</v>
      </c>
      <c r="K28" s="56">
        <v>72.5</v>
      </c>
      <c r="L28" s="12">
        <v>83.15789473684211</v>
      </c>
      <c r="M28" s="70">
        <v>80.555555555555557</v>
      </c>
      <c r="N28" s="12">
        <v>73</v>
      </c>
      <c r="O28" s="4"/>
      <c r="P28" s="4"/>
      <c r="Q28" s="15">
        <f t="shared" si="0"/>
        <v>78.386695906432749</v>
      </c>
      <c r="S28" s="47"/>
    </row>
    <row r="29" spans="2:19" x14ac:dyDescent="0.25">
      <c r="B29" s="17">
        <v>21</v>
      </c>
      <c r="C29" s="3" t="s">
        <v>152</v>
      </c>
      <c r="D29" s="23" t="s">
        <v>153</v>
      </c>
      <c r="E29" s="30"/>
      <c r="F29" s="30"/>
      <c r="G29" s="30"/>
      <c r="H29" s="30"/>
      <c r="I29" s="31"/>
      <c r="J29" s="12">
        <v>0</v>
      </c>
      <c r="K29" s="56">
        <v>89.5</v>
      </c>
      <c r="L29" s="12">
        <v>0</v>
      </c>
      <c r="M29" s="70">
        <v>0</v>
      </c>
      <c r="N29" s="12">
        <v>77.5</v>
      </c>
      <c r="O29" s="4"/>
      <c r="P29" s="4"/>
      <c r="Q29" s="15">
        <f t="shared" si="0"/>
        <v>22.375</v>
      </c>
      <c r="S29" s="47"/>
    </row>
    <row r="30" spans="2:19" x14ac:dyDescent="0.25">
      <c r="B30" s="17">
        <v>22</v>
      </c>
      <c r="C30" s="3" t="s">
        <v>154</v>
      </c>
      <c r="D30" s="23" t="s">
        <v>155</v>
      </c>
      <c r="E30" s="30"/>
      <c r="F30" s="30"/>
      <c r="G30" s="30"/>
      <c r="H30" s="30"/>
      <c r="I30" s="31"/>
      <c r="J30" s="12">
        <v>0</v>
      </c>
      <c r="K30" s="56">
        <v>0</v>
      </c>
      <c r="L30" s="12">
        <v>0</v>
      </c>
      <c r="M30" s="69">
        <v>0</v>
      </c>
      <c r="N30" s="12">
        <v>80</v>
      </c>
      <c r="O30" s="4"/>
      <c r="P30" s="4"/>
      <c r="Q30" s="15">
        <f t="shared" si="0"/>
        <v>0</v>
      </c>
      <c r="S30" s="1"/>
    </row>
    <row r="31" spans="2:19" x14ac:dyDescent="0.25">
      <c r="B31" s="17">
        <v>23</v>
      </c>
      <c r="C31" s="3" t="s">
        <v>156</v>
      </c>
      <c r="D31" s="23" t="s">
        <v>157</v>
      </c>
      <c r="E31" s="30"/>
      <c r="F31" s="30"/>
      <c r="G31" s="30"/>
      <c r="H31" s="30"/>
      <c r="I31" s="31"/>
      <c r="J31" s="12">
        <v>74.714285714285722</v>
      </c>
      <c r="K31" s="56">
        <v>75.5</v>
      </c>
      <c r="L31" s="12">
        <v>83.15789473684211</v>
      </c>
      <c r="M31" s="69">
        <v>86.111111111111114</v>
      </c>
      <c r="N31" s="12">
        <v>70</v>
      </c>
      <c r="O31" s="4"/>
      <c r="P31" s="4"/>
      <c r="Q31" s="15">
        <f t="shared" si="0"/>
        <v>79.870822890559737</v>
      </c>
      <c r="S31" s="1"/>
    </row>
    <row r="32" spans="2:19" x14ac:dyDescent="0.25">
      <c r="B32" s="17">
        <v>24</v>
      </c>
      <c r="C32" s="3" t="s">
        <v>158</v>
      </c>
      <c r="D32" s="23" t="s">
        <v>159</v>
      </c>
      <c r="E32" s="30"/>
      <c r="F32" s="30"/>
      <c r="G32" s="30"/>
      <c r="H32" s="30"/>
      <c r="I32" s="31"/>
      <c r="J32" s="12">
        <v>77.095238095238102</v>
      </c>
      <c r="K32" s="56">
        <v>100</v>
      </c>
      <c r="L32" s="12">
        <v>91.578947368421055</v>
      </c>
      <c r="M32" s="70">
        <v>88.888888888888886</v>
      </c>
      <c r="N32" s="12">
        <v>70</v>
      </c>
      <c r="O32" s="4"/>
      <c r="P32" s="4"/>
      <c r="Q32" s="15">
        <f t="shared" si="0"/>
        <v>89.390768588137007</v>
      </c>
      <c r="S32" s="47"/>
    </row>
    <row r="33" spans="2:19" x14ac:dyDescent="0.25">
      <c r="B33" s="17">
        <v>25</v>
      </c>
      <c r="C33" s="3" t="s">
        <v>160</v>
      </c>
      <c r="D33" s="23" t="s">
        <v>161</v>
      </c>
      <c r="E33" s="30"/>
      <c r="F33" s="30"/>
      <c r="G33" s="30"/>
      <c r="H33" s="30"/>
      <c r="I33" s="31"/>
      <c r="J33" s="12">
        <v>0</v>
      </c>
      <c r="K33" s="56">
        <v>72.5</v>
      </c>
      <c r="L33" s="12">
        <v>83.15789473684211</v>
      </c>
      <c r="M33" s="69">
        <v>80.555555555555557</v>
      </c>
      <c r="N33" s="12">
        <v>91</v>
      </c>
      <c r="O33" s="4"/>
      <c r="P33" s="4"/>
      <c r="Q33" s="15">
        <v>0</v>
      </c>
      <c r="S33" s="1"/>
    </row>
    <row r="34" spans="2:19" x14ac:dyDescent="0.25">
      <c r="B34" s="17">
        <v>26</v>
      </c>
      <c r="C34" s="3" t="s">
        <v>162</v>
      </c>
      <c r="D34" s="23" t="s">
        <v>163</v>
      </c>
      <c r="E34" s="30"/>
      <c r="F34" s="30"/>
      <c r="G34" s="30"/>
      <c r="H34" s="30"/>
      <c r="I34" s="31"/>
      <c r="J34" s="12">
        <v>0</v>
      </c>
      <c r="K34" s="56">
        <v>0</v>
      </c>
      <c r="L34" s="12">
        <v>0</v>
      </c>
      <c r="M34" s="69">
        <v>0</v>
      </c>
      <c r="N34" s="12">
        <v>0</v>
      </c>
      <c r="O34" s="4"/>
      <c r="P34" s="4"/>
      <c r="Q34" s="15">
        <f t="shared" si="0"/>
        <v>0</v>
      </c>
      <c r="S34" s="1"/>
    </row>
    <row r="35" spans="2:19" x14ac:dyDescent="0.25">
      <c r="B35" s="17">
        <v>27</v>
      </c>
      <c r="C35" s="3" t="s">
        <v>164</v>
      </c>
      <c r="D35" s="23" t="s">
        <v>165</v>
      </c>
      <c r="E35" s="30"/>
      <c r="F35" s="30"/>
      <c r="G35" s="30"/>
      <c r="H35" s="30"/>
      <c r="I35" s="31"/>
      <c r="J35" s="12">
        <v>0</v>
      </c>
      <c r="K35" s="56">
        <v>79.411764705882348</v>
      </c>
      <c r="L35" s="12">
        <v>0</v>
      </c>
      <c r="M35" s="69">
        <v>0</v>
      </c>
      <c r="N35" s="12">
        <v>0</v>
      </c>
      <c r="O35" s="4"/>
      <c r="P35" s="4"/>
      <c r="Q35" s="15">
        <f t="shared" si="0"/>
        <v>19.852941176470587</v>
      </c>
      <c r="S35" s="47"/>
    </row>
    <row r="36" spans="2:19" x14ac:dyDescent="0.25">
      <c r="B36" s="17">
        <v>28</v>
      </c>
      <c r="C36" s="3" t="s">
        <v>110</v>
      </c>
      <c r="D36" s="23" t="s">
        <v>166</v>
      </c>
      <c r="E36" s="30"/>
      <c r="F36" s="30"/>
      <c r="G36" s="30"/>
      <c r="H36" s="30"/>
      <c r="I36" s="31"/>
      <c r="J36" s="12">
        <v>83.857142857142861</v>
      </c>
      <c r="K36" s="56">
        <v>71.470588235294116</v>
      </c>
      <c r="L36" s="12">
        <v>0</v>
      </c>
      <c r="M36" s="69">
        <v>0</v>
      </c>
      <c r="N36" s="12">
        <v>0</v>
      </c>
      <c r="O36" s="4"/>
      <c r="P36" s="4"/>
      <c r="Q36" s="15">
        <f t="shared" si="0"/>
        <v>38.831932773109244</v>
      </c>
      <c r="S36" s="1"/>
    </row>
    <row r="37" spans="2:19" x14ac:dyDescent="0.25">
      <c r="B37" s="17">
        <v>29</v>
      </c>
      <c r="C37" s="3" t="s">
        <v>167</v>
      </c>
      <c r="D37" s="23" t="s">
        <v>168</v>
      </c>
      <c r="E37" s="30"/>
      <c r="F37" s="30"/>
      <c r="G37" s="30"/>
      <c r="H37" s="30"/>
      <c r="I37" s="31"/>
      <c r="J37" s="12">
        <v>0</v>
      </c>
      <c r="K37" s="56">
        <v>70</v>
      </c>
      <c r="L37" s="12">
        <v>0</v>
      </c>
      <c r="M37" s="69">
        <v>76.333333333333329</v>
      </c>
      <c r="N37" s="12">
        <v>82</v>
      </c>
      <c r="O37" s="4"/>
      <c r="P37" s="4"/>
      <c r="Q37" s="15">
        <f t="shared" si="0"/>
        <v>36.583333333333329</v>
      </c>
      <c r="S37" s="47"/>
    </row>
    <row r="38" spans="2:19" x14ac:dyDescent="0.25">
      <c r="B38" s="17">
        <v>30</v>
      </c>
      <c r="C38" s="3" t="s">
        <v>102</v>
      </c>
      <c r="D38" s="23" t="s">
        <v>169</v>
      </c>
      <c r="E38" s="30"/>
      <c r="F38" s="30"/>
      <c r="G38" s="30"/>
      <c r="H38" s="30"/>
      <c r="I38" s="31"/>
      <c r="J38" s="12">
        <v>0</v>
      </c>
      <c r="K38" s="56">
        <v>70</v>
      </c>
      <c r="L38" s="12">
        <v>70</v>
      </c>
      <c r="M38" s="70">
        <v>47</v>
      </c>
      <c r="N38" s="12">
        <v>91</v>
      </c>
      <c r="O38" s="4"/>
      <c r="P38" s="4"/>
      <c r="Q38" s="15">
        <f t="shared" si="0"/>
        <v>46.75</v>
      </c>
      <c r="S38" s="47"/>
    </row>
    <row r="39" spans="2:19" x14ac:dyDescent="0.25">
      <c r="B39" s="17">
        <v>31</v>
      </c>
      <c r="C39" s="3" t="s">
        <v>170</v>
      </c>
      <c r="D39" s="23" t="s">
        <v>171</v>
      </c>
      <c r="E39" s="30"/>
      <c r="F39" s="30"/>
      <c r="G39" s="30"/>
      <c r="H39" s="30"/>
      <c r="I39" s="31"/>
      <c r="J39" s="12">
        <v>84.476190476190482</v>
      </c>
      <c r="K39" s="56">
        <v>87.5</v>
      </c>
      <c r="L39" s="12">
        <v>0</v>
      </c>
      <c r="M39" s="70">
        <v>77.777777777777771</v>
      </c>
      <c r="N39" s="12">
        <v>95.5</v>
      </c>
      <c r="O39" s="4"/>
      <c r="P39" s="4"/>
      <c r="Q39" s="15">
        <f t="shared" si="0"/>
        <v>62.438492063492063</v>
      </c>
      <c r="S39" s="47"/>
    </row>
    <row r="40" spans="2:19" x14ac:dyDescent="0.25">
      <c r="B40" s="17">
        <v>32</v>
      </c>
      <c r="C40" s="3" t="s">
        <v>172</v>
      </c>
      <c r="D40" s="23" t="s">
        <v>173</v>
      </c>
      <c r="E40" s="30"/>
      <c r="F40" s="30"/>
      <c r="G40" s="30"/>
      <c r="H40" s="30"/>
      <c r="I40" s="31"/>
      <c r="J40" s="12">
        <v>71.952380952380949</v>
      </c>
      <c r="K40" s="56">
        <v>80</v>
      </c>
      <c r="L40" s="12">
        <v>0</v>
      </c>
      <c r="M40" s="69">
        <v>77.555555555555557</v>
      </c>
      <c r="N40" s="12">
        <v>91</v>
      </c>
      <c r="O40" s="4"/>
      <c r="P40" s="4"/>
      <c r="Q40" s="15">
        <f t="shared" si="0"/>
        <v>57.376984126984127</v>
      </c>
      <c r="S40" s="1"/>
    </row>
    <row r="41" spans="2:19" x14ac:dyDescent="0.25">
      <c r="B41" s="17">
        <v>33</v>
      </c>
      <c r="C41" s="3" t="s">
        <v>174</v>
      </c>
      <c r="D41" s="23" t="s">
        <v>175</v>
      </c>
      <c r="E41" s="30"/>
      <c r="F41" s="30"/>
      <c r="G41" s="30"/>
      <c r="H41" s="30"/>
      <c r="I41" s="31"/>
      <c r="J41" s="12">
        <v>0</v>
      </c>
      <c r="K41" s="56">
        <v>0</v>
      </c>
      <c r="L41" s="12">
        <v>0</v>
      </c>
      <c r="M41" s="70">
        <v>0</v>
      </c>
      <c r="N41" s="12">
        <v>0</v>
      </c>
      <c r="O41" s="4"/>
      <c r="P41" s="4"/>
      <c r="Q41" s="15">
        <f t="shared" si="0"/>
        <v>0</v>
      </c>
      <c r="S41" s="47"/>
    </row>
    <row r="42" spans="2:19" x14ac:dyDescent="0.25">
      <c r="B42" s="17">
        <v>34</v>
      </c>
      <c r="C42" s="3" t="s">
        <v>176</v>
      </c>
      <c r="D42" s="23" t="s">
        <v>177</v>
      </c>
      <c r="E42" s="30"/>
      <c r="F42" s="30"/>
      <c r="G42" s="30"/>
      <c r="H42" s="30"/>
      <c r="I42" s="31"/>
      <c r="J42" s="12">
        <v>82.095238095238102</v>
      </c>
      <c r="K42" s="56">
        <v>92.5</v>
      </c>
      <c r="L42" s="12">
        <v>91.578947368421055</v>
      </c>
      <c r="M42" s="69">
        <v>86.111111111111114</v>
      </c>
      <c r="N42" s="12">
        <v>91</v>
      </c>
      <c r="O42" s="4"/>
      <c r="P42" s="4"/>
      <c r="Q42" s="15">
        <f t="shared" si="0"/>
        <v>88.071324143692578</v>
      </c>
      <c r="S42" s="1"/>
    </row>
    <row r="43" spans="2:19" x14ac:dyDescent="0.25">
      <c r="B43" s="17"/>
      <c r="C43" s="23"/>
      <c r="D43" s="23"/>
      <c r="E43" s="30"/>
      <c r="F43" s="30"/>
      <c r="G43" s="30"/>
      <c r="H43" s="30"/>
      <c r="I43" s="31"/>
      <c r="J43" s="19"/>
      <c r="K43" s="61"/>
      <c r="L43" s="65"/>
      <c r="M43" s="97"/>
      <c r="N43" s="97"/>
      <c r="O43" s="4"/>
      <c r="P43" s="4"/>
      <c r="Q43" s="15">
        <f>SUM(J43:M43)/4</f>
        <v>0</v>
      </c>
      <c r="S43" s="1"/>
    </row>
    <row r="44" spans="2:19" x14ac:dyDescent="0.25">
      <c r="B44" s="17"/>
      <c r="C44" s="23"/>
      <c r="D44" s="23"/>
      <c r="E44" s="30"/>
      <c r="F44" s="30"/>
      <c r="G44" s="30"/>
      <c r="H44" s="30"/>
      <c r="I44" s="31"/>
      <c r="J44" s="12"/>
      <c r="K44" s="22"/>
      <c r="L44" s="40"/>
      <c r="M44" s="70"/>
      <c r="N44" s="4"/>
      <c r="O44" s="4"/>
      <c r="P44" s="4"/>
      <c r="Q44" s="15">
        <f t="shared" si="0"/>
        <v>0</v>
      </c>
      <c r="S44" s="47"/>
    </row>
    <row r="45" spans="2:19" x14ac:dyDescent="0.25">
      <c r="B45" s="17"/>
      <c r="C45" s="23"/>
      <c r="D45" s="23"/>
      <c r="E45" s="30"/>
      <c r="F45" s="30"/>
      <c r="G45" s="30"/>
      <c r="H45" s="30"/>
      <c r="I45" s="31"/>
      <c r="J45" s="12"/>
      <c r="K45" s="22"/>
      <c r="L45" s="40"/>
      <c r="M45" s="70"/>
      <c r="N45" s="4"/>
      <c r="O45" s="4"/>
      <c r="P45" s="4"/>
      <c r="Q45" s="15">
        <f t="shared" si="0"/>
        <v>0</v>
      </c>
      <c r="S45" s="47"/>
    </row>
    <row r="46" spans="2:19" x14ac:dyDescent="0.25">
      <c r="B46" s="17"/>
      <c r="C46" s="23"/>
      <c r="D46" s="23"/>
      <c r="E46" s="30"/>
      <c r="F46" s="30"/>
      <c r="G46" s="30"/>
      <c r="H46" s="30"/>
      <c r="I46" s="31"/>
      <c r="J46" s="12"/>
      <c r="K46" s="22"/>
      <c r="L46" s="40"/>
      <c r="M46" s="71"/>
      <c r="N46" s="4"/>
      <c r="O46" s="4"/>
      <c r="P46" s="4"/>
      <c r="Q46" s="15">
        <f t="shared" si="0"/>
        <v>0</v>
      </c>
      <c r="S46" s="47"/>
    </row>
    <row r="47" spans="2:19" x14ac:dyDescent="0.25">
      <c r="B47" s="17"/>
      <c r="C47" s="23"/>
      <c r="D47" s="23"/>
      <c r="E47" s="30"/>
      <c r="F47" s="30"/>
      <c r="G47" s="30"/>
      <c r="H47" s="30"/>
      <c r="I47" s="31"/>
      <c r="J47" s="12"/>
      <c r="K47" s="22"/>
      <c r="L47" s="41"/>
      <c r="M47" s="71"/>
      <c r="N47" s="4"/>
      <c r="O47" s="4"/>
      <c r="P47" s="4"/>
      <c r="Q47" s="15">
        <f t="shared" si="0"/>
        <v>0</v>
      </c>
      <c r="S47" s="1"/>
    </row>
    <row r="48" spans="2:19" x14ac:dyDescent="0.25">
      <c r="B48" s="17"/>
      <c r="C48" s="23"/>
      <c r="D48" s="23"/>
      <c r="E48" s="30"/>
      <c r="F48" s="30"/>
      <c r="G48" s="30"/>
      <c r="H48" s="30"/>
      <c r="I48" s="31"/>
      <c r="J48" s="12"/>
      <c r="K48" s="22"/>
      <c r="L48" s="40"/>
      <c r="M48" s="70"/>
      <c r="N48" s="4"/>
      <c r="O48" s="4"/>
      <c r="P48" s="4"/>
      <c r="Q48" s="15">
        <f t="shared" si="0"/>
        <v>0</v>
      </c>
      <c r="S48" s="47"/>
    </row>
    <row r="49" spans="2:19" x14ac:dyDescent="0.25">
      <c r="B49" s="17"/>
      <c r="C49" s="23"/>
      <c r="D49" s="23"/>
      <c r="E49" s="30"/>
      <c r="F49" s="30"/>
      <c r="G49" s="30"/>
      <c r="H49" s="30"/>
      <c r="I49" s="31"/>
      <c r="J49" s="12"/>
      <c r="K49" s="22"/>
      <c r="L49" s="41"/>
      <c r="M49" s="67"/>
      <c r="N49" s="4"/>
      <c r="O49" s="4"/>
      <c r="P49" s="4"/>
      <c r="Q49" s="15">
        <f t="shared" si="0"/>
        <v>0</v>
      </c>
      <c r="S49" s="1"/>
    </row>
    <row r="50" spans="2:19" x14ac:dyDescent="0.25">
      <c r="B50" s="17"/>
      <c r="C50" s="23"/>
      <c r="D50" s="23"/>
      <c r="E50" s="30"/>
      <c r="F50" s="30"/>
      <c r="G50" s="30"/>
      <c r="H50" s="30"/>
      <c r="I50" s="31"/>
      <c r="J50" s="12"/>
      <c r="K50" s="22"/>
      <c r="L50" s="40"/>
      <c r="M50" s="70"/>
      <c r="N50" s="4"/>
      <c r="O50" s="4"/>
      <c r="P50" s="4"/>
      <c r="Q50" s="15">
        <f t="shared" si="0"/>
        <v>0</v>
      </c>
      <c r="S50" s="47"/>
    </row>
    <row r="51" spans="2:19" x14ac:dyDescent="0.25">
      <c r="B51" s="17"/>
      <c r="C51" s="23"/>
      <c r="D51" s="23"/>
      <c r="E51" s="30"/>
      <c r="F51" s="30"/>
      <c r="G51" s="30"/>
      <c r="H51" s="30"/>
      <c r="I51" s="31"/>
      <c r="J51" s="12"/>
      <c r="K51" s="22"/>
      <c r="L51" s="41"/>
      <c r="M51" s="71"/>
      <c r="N51" s="4"/>
      <c r="O51" s="4"/>
      <c r="P51" s="4"/>
      <c r="Q51" s="15">
        <f t="shared" si="0"/>
        <v>0</v>
      </c>
      <c r="S51" s="1"/>
    </row>
    <row r="52" spans="2:19" x14ac:dyDescent="0.25">
      <c r="B52" s="17"/>
      <c r="C52" s="23"/>
      <c r="D52" s="23"/>
      <c r="E52" s="30"/>
      <c r="F52" s="30"/>
      <c r="G52" s="30"/>
      <c r="H52" s="30"/>
      <c r="I52" s="31"/>
      <c r="J52" s="12"/>
      <c r="K52" s="22"/>
      <c r="L52" s="41"/>
      <c r="M52" s="71"/>
      <c r="N52" s="4"/>
      <c r="O52" s="4"/>
      <c r="P52" s="4"/>
      <c r="Q52" s="15">
        <f t="shared" si="0"/>
        <v>0</v>
      </c>
      <c r="S52" s="1"/>
    </row>
    <row r="53" spans="2:19" x14ac:dyDescent="0.25">
      <c r="B53" s="17"/>
      <c r="C53" s="23"/>
      <c r="D53" s="23"/>
      <c r="E53" s="30"/>
      <c r="F53" s="30"/>
      <c r="G53" s="30"/>
      <c r="H53" s="30"/>
      <c r="I53" s="31"/>
      <c r="J53" s="12"/>
      <c r="K53" s="22"/>
      <c r="L53" s="41"/>
      <c r="M53" s="67"/>
      <c r="N53" s="4"/>
      <c r="O53" s="4"/>
      <c r="P53" s="4"/>
      <c r="Q53" s="15">
        <f t="shared" si="0"/>
        <v>0</v>
      </c>
      <c r="S53" s="1"/>
    </row>
    <row r="54" spans="2:19" x14ac:dyDescent="0.25">
      <c r="C54" s="75"/>
      <c r="D54" s="75"/>
      <c r="E54" s="1"/>
      <c r="J54" s="35"/>
      <c r="K54" s="62"/>
      <c r="L54" s="45"/>
    </row>
    <row r="55" spans="2:19" x14ac:dyDescent="0.25">
      <c r="C55" s="75"/>
      <c r="D55" s="75"/>
      <c r="E55" s="1"/>
      <c r="H55" s="79" t="s">
        <v>19</v>
      </c>
      <c r="I55" s="79"/>
      <c r="J55" s="4">
        <f>COUNTIF(J9:J53,"&gt;=70")</f>
        <v>22</v>
      </c>
      <c r="K55" s="44">
        <f t="shared" ref="K55:P55" si="1">COUNTIF(K9:K53,"&gt;=70")</f>
        <v>28</v>
      </c>
      <c r="L55" s="16">
        <f>COUNTIF(L9:L53,"&gt;=70")</f>
        <v>19</v>
      </c>
      <c r="M55" s="67">
        <f>COUNTIF(M9:M53,"&gt;=70")</f>
        <v>21</v>
      </c>
      <c r="N55" s="4">
        <f t="shared" si="1"/>
        <v>27</v>
      </c>
      <c r="O55" s="4">
        <f t="shared" si="1"/>
        <v>0</v>
      </c>
      <c r="P55" s="4">
        <f t="shared" si="1"/>
        <v>0</v>
      </c>
      <c r="Q55" s="14">
        <f>COUNTIF(Q9:Q53,"&gt;=70")</f>
        <v>12</v>
      </c>
    </row>
    <row r="56" spans="2:19" x14ac:dyDescent="0.25">
      <c r="C56" s="75"/>
      <c r="D56" s="75"/>
      <c r="E56" s="8"/>
      <c r="H56" s="79" t="s">
        <v>20</v>
      </c>
      <c r="I56" s="79"/>
      <c r="J56" s="4">
        <f>COUNTIF(J9:J54,"&lt;70")</f>
        <v>12</v>
      </c>
      <c r="K56" s="44">
        <f t="shared" ref="K56:P56" si="2">COUNTIF(K9:K54,"&lt;70")</f>
        <v>6</v>
      </c>
      <c r="L56" s="16">
        <f>COUNTIF(L9:L54,"&lt;70")</f>
        <v>15</v>
      </c>
      <c r="M56" s="67">
        <f>COUNTIF(M9:M54,"&lt;70")</f>
        <v>13</v>
      </c>
      <c r="N56" s="4">
        <f t="shared" si="2"/>
        <v>7</v>
      </c>
      <c r="O56" s="4">
        <f t="shared" si="2"/>
        <v>0</v>
      </c>
      <c r="P56" s="4">
        <f t="shared" si="2"/>
        <v>0</v>
      </c>
      <c r="Q56" s="14">
        <f>COUNTIF(Q9:Q53,"&lt;70")</f>
        <v>33</v>
      </c>
    </row>
    <row r="57" spans="2:19" x14ac:dyDescent="0.25">
      <c r="C57" s="75"/>
      <c r="D57" s="75"/>
      <c r="E57" s="75"/>
      <c r="H57" s="79" t="s">
        <v>21</v>
      </c>
      <c r="I57" s="79"/>
      <c r="J57" s="4">
        <f>COUNT(J9:J53)</f>
        <v>34</v>
      </c>
      <c r="K57" s="44">
        <f t="shared" ref="K57:P57" si="3">COUNT(K9:K53)</f>
        <v>34</v>
      </c>
      <c r="L57" s="16">
        <f>COUNT(L9:L53)</f>
        <v>34</v>
      </c>
      <c r="M57" s="67">
        <f>COUNT(M9:M53)</f>
        <v>34</v>
      </c>
      <c r="N57" s="4">
        <f t="shared" si="3"/>
        <v>34</v>
      </c>
      <c r="O57" s="4">
        <f t="shared" si="3"/>
        <v>0</v>
      </c>
      <c r="P57" s="4">
        <f t="shared" si="3"/>
        <v>0</v>
      </c>
      <c r="Q57" s="14">
        <f>COUNT(Q9:Q53)</f>
        <v>45</v>
      </c>
    </row>
    <row r="58" spans="2:19" x14ac:dyDescent="0.25">
      <c r="C58" s="75"/>
      <c r="D58" s="75"/>
      <c r="E58" s="1"/>
      <c r="H58" s="76" t="s">
        <v>16</v>
      </c>
      <c r="I58" s="76"/>
      <c r="J58" s="9">
        <f>J55/J57</f>
        <v>0.6470588235294118</v>
      </c>
      <c r="K58" s="58">
        <f t="shared" ref="K58:P58" si="4">K55/K57</f>
        <v>0.82352941176470584</v>
      </c>
      <c r="L58" s="11">
        <f t="shared" si="4"/>
        <v>0.55882352941176472</v>
      </c>
      <c r="M58" s="68">
        <f t="shared" ref="M58" si="5">M55/M57</f>
        <v>0.61764705882352944</v>
      </c>
      <c r="N58" s="11">
        <f t="shared" si="4"/>
        <v>0.79411764705882348</v>
      </c>
      <c r="O58" s="11" t="e">
        <f t="shared" si="4"/>
        <v>#DIV/0!</v>
      </c>
      <c r="P58" s="11" t="e">
        <f t="shared" si="4"/>
        <v>#DIV/0!</v>
      </c>
      <c r="Q58" s="13">
        <f>Q55/Q57</f>
        <v>0.26666666666666666</v>
      </c>
    </row>
    <row r="59" spans="2:19" x14ac:dyDescent="0.25">
      <c r="C59" s="75"/>
      <c r="D59" s="75"/>
      <c r="E59" s="1"/>
      <c r="H59" s="76" t="s">
        <v>17</v>
      </c>
      <c r="I59" s="76"/>
      <c r="J59" s="9">
        <f>J56/J57</f>
        <v>0.35294117647058826</v>
      </c>
      <c r="K59" s="59">
        <f t="shared" ref="K59:Q59" si="6">K56/K57</f>
        <v>0.17647058823529413</v>
      </c>
      <c r="L59" s="11">
        <f t="shared" si="6"/>
        <v>0.44117647058823528</v>
      </c>
      <c r="M59" s="68">
        <f t="shared" ref="M59" si="7">M56/M57</f>
        <v>0.38235294117647056</v>
      </c>
      <c r="N59" s="11">
        <f t="shared" si="6"/>
        <v>0.20588235294117646</v>
      </c>
      <c r="O59" s="11" t="e">
        <f t="shared" si="6"/>
        <v>#DIV/0!</v>
      </c>
      <c r="P59" s="11" t="e">
        <f t="shared" si="6"/>
        <v>#DIV/0!</v>
      </c>
      <c r="Q59" s="13">
        <f t="shared" si="6"/>
        <v>0.73333333333333328</v>
      </c>
    </row>
    <row r="60" spans="2:19" x14ac:dyDescent="0.25">
      <c r="C60" s="75"/>
      <c r="D60" s="75"/>
      <c r="E60" s="8"/>
    </row>
    <row r="61" spans="2:19" x14ac:dyDescent="0.25">
      <c r="C61" s="1"/>
      <c r="D61" s="1"/>
      <c r="E61" s="8"/>
    </row>
    <row r="63" spans="2:19" x14ac:dyDescent="0.25">
      <c r="J63" s="77" t="s">
        <v>24</v>
      </c>
      <c r="K63" s="77"/>
      <c r="L63" s="77"/>
      <c r="M63" s="77"/>
      <c r="N63" s="77"/>
      <c r="O63" s="77"/>
      <c r="P63" s="77"/>
    </row>
    <row r="64" spans="2:19" x14ac:dyDescent="0.25">
      <c r="J64" s="78" t="s">
        <v>18</v>
      </c>
      <c r="K64" s="78"/>
      <c r="L64" s="78"/>
      <c r="M64" s="78"/>
      <c r="N64" s="78"/>
      <c r="O64" s="78"/>
      <c r="P64" s="78"/>
    </row>
  </sheetData>
  <mergeCells count="22">
    <mergeCell ref="D8:I8"/>
    <mergeCell ref="B2:P2"/>
    <mergeCell ref="C3:P3"/>
    <mergeCell ref="D4:G4"/>
    <mergeCell ref="J4:K4"/>
    <mergeCell ref="D6:G6"/>
    <mergeCell ref="I6:J6"/>
    <mergeCell ref="K6:P6"/>
    <mergeCell ref="C55:D55"/>
    <mergeCell ref="H55:I55"/>
    <mergeCell ref="C54:D54"/>
    <mergeCell ref="C56:D56"/>
    <mergeCell ref="H56:I56"/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708-EC53-4D48-81A9-20F4A4533968}">
  <dimension ref="B2:R59"/>
  <sheetViews>
    <sheetView topLeftCell="A9" zoomScale="99" zoomScaleNormal="202" workbookViewId="0">
      <selection activeCell="B24" sqref="B24:B29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42578125" bestFit="1" customWidth="1"/>
    <col min="11" max="11" width="9" bestFit="1" customWidth="1"/>
    <col min="12" max="12" width="7.5703125" style="1" bestFit="1" customWidth="1"/>
    <col min="13" max="16" width="7.5703125" bestFit="1" customWidth="1"/>
    <col min="17" max="17" width="7.42578125" customWidth="1"/>
  </cols>
  <sheetData>
    <row r="2" spans="2:18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</row>
    <row r="3" spans="2:18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</row>
    <row r="4" spans="2:18" x14ac:dyDescent="0.25">
      <c r="C4" t="s">
        <v>0</v>
      </c>
      <c r="D4" s="91" t="s">
        <v>217</v>
      </c>
      <c r="E4" s="91"/>
      <c r="F4" s="91"/>
      <c r="G4" s="91"/>
      <c r="I4" t="s">
        <v>1</v>
      </c>
      <c r="J4" s="92" t="s">
        <v>111</v>
      </c>
      <c r="K4" s="92"/>
      <c r="M4" t="s">
        <v>2</v>
      </c>
      <c r="N4" s="93">
        <f>HIGIENE!N4</f>
        <v>45812</v>
      </c>
      <c r="O4" s="9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92" t="str">
        <f>HIGIENE!D6</f>
        <v>FEBRERO-JUNIO 2025</v>
      </c>
      <c r="E6" s="92"/>
      <c r="F6" s="92"/>
      <c r="G6" s="92"/>
      <c r="I6" s="75" t="s">
        <v>22</v>
      </c>
      <c r="J6" s="75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2" t="s">
        <v>4</v>
      </c>
      <c r="C8" s="3" t="s">
        <v>6</v>
      </c>
      <c r="D8" s="90" t="s">
        <v>5</v>
      </c>
      <c r="E8" s="90"/>
      <c r="F8" s="90"/>
      <c r="G8" s="90"/>
      <c r="H8" s="90"/>
      <c r="I8" s="9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85</v>
      </c>
      <c r="D9" s="90" t="s">
        <v>86</v>
      </c>
      <c r="E9" s="90"/>
      <c r="F9" s="90"/>
      <c r="G9" s="90"/>
      <c r="H9" s="90"/>
      <c r="I9" s="90"/>
      <c r="J9" s="4">
        <v>70</v>
      </c>
      <c r="K9" s="41">
        <v>80</v>
      </c>
      <c r="L9" s="64">
        <v>0</v>
      </c>
      <c r="M9" s="42">
        <v>0</v>
      </c>
      <c r="N9" s="4"/>
      <c r="O9" s="4"/>
      <c r="P9" s="4"/>
      <c r="Q9" s="15">
        <v>0</v>
      </c>
    </row>
    <row r="10" spans="2:18" x14ac:dyDescent="0.25">
      <c r="B10" s="6">
        <v>2</v>
      </c>
      <c r="C10" s="3" t="s">
        <v>56</v>
      </c>
      <c r="D10" s="90" t="s">
        <v>57</v>
      </c>
      <c r="E10" s="90"/>
      <c r="F10" s="90"/>
      <c r="G10" s="90"/>
      <c r="H10" s="90"/>
      <c r="I10" s="90"/>
      <c r="J10" s="4">
        <v>0</v>
      </c>
      <c r="K10" s="41">
        <v>92</v>
      </c>
      <c r="L10" s="64">
        <v>0</v>
      </c>
      <c r="M10" s="42">
        <v>83.333333333333329</v>
      </c>
      <c r="N10" s="4"/>
      <c r="O10" s="4"/>
      <c r="P10" s="4"/>
      <c r="Q10" s="15">
        <f t="shared" ref="Q10:Q29" si="0">SUM(J10:N10)/5</f>
        <v>35.066666666666663</v>
      </c>
    </row>
    <row r="11" spans="2:18" x14ac:dyDescent="0.25">
      <c r="B11" s="6">
        <v>3</v>
      </c>
      <c r="C11" s="3" t="s">
        <v>58</v>
      </c>
      <c r="D11" s="90" t="s">
        <v>59</v>
      </c>
      <c r="E11" s="90"/>
      <c r="F11" s="90"/>
      <c r="G11" s="90"/>
      <c r="H11" s="90"/>
      <c r="I11" s="90"/>
      <c r="J11" s="4">
        <v>85</v>
      </c>
      <c r="K11" s="41">
        <v>90</v>
      </c>
      <c r="L11" s="64">
        <v>98</v>
      </c>
      <c r="M11" s="42">
        <v>90</v>
      </c>
      <c r="N11" s="4"/>
      <c r="O11" s="4"/>
      <c r="P11" s="4"/>
      <c r="Q11" s="15">
        <f t="shared" si="0"/>
        <v>72.599999999999994</v>
      </c>
    </row>
    <row r="12" spans="2:18" x14ac:dyDescent="0.25">
      <c r="B12" s="6">
        <v>4</v>
      </c>
      <c r="C12" s="3" t="s">
        <v>62</v>
      </c>
      <c r="D12" s="90" t="s">
        <v>63</v>
      </c>
      <c r="E12" s="90"/>
      <c r="F12" s="90"/>
      <c r="G12" s="90"/>
      <c r="H12" s="90"/>
      <c r="I12" s="90"/>
      <c r="J12" s="4">
        <v>85</v>
      </c>
      <c r="K12" s="41">
        <v>88</v>
      </c>
      <c r="L12" s="64">
        <v>98</v>
      </c>
      <c r="M12" s="42">
        <v>95.166666666666657</v>
      </c>
      <c r="N12" s="12"/>
      <c r="O12" s="4"/>
      <c r="P12" s="4"/>
      <c r="Q12" s="15">
        <f t="shared" si="0"/>
        <v>73.23333333333332</v>
      </c>
      <c r="R12" s="46"/>
    </row>
    <row r="13" spans="2:18" x14ac:dyDescent="0.25">
      <c r="B13" s="6">
        <v>5</v>
      </c>
      <c r="C13" s="3" t="s">
        <v>64</v>
      </c>
      <c r="D13" s="90" t="s">
        <v>65</v>
      </c>
      <c r="E13" s="90"/>
      <c r="F13" s="90"/>
      <c r="G13" s="90"/>
      <c r="H13" s="90"/>
      <c r="I13" s="90"/>
      <c r="J13" s="4">
        <v>0</v>
      </c>
      <c r="K13" s="41">
        <v>0</v>
      </c>
      <c r="L13" s="64">
        <v>0</v>
      </c>
      <c r="M13" s="42">
        <v>83.333333333333329</v>
      </c>
      <c r="N13" s="12"/>
      <c r="O13" s="4"/>
      <c r="P13" s="4"/>
      <c r="Q13" s="15">
        <f t="shared" si="0"/>
        <v>16.666666666666664</v>
      </c>
      <c r="R13" s="46"/>
    </row>
    <row r="14" spans="2:18" x14ac:dyDescent="0.25">
      <c r="B14" s="6">
        <v>6</v>
      </c>
      <c r="C14" s="3" t="s">
        <v>90</v>
      </c>
      <c r="D14" s="90" t="s">
        <v>91</v>
      </c>
      <c r="E14" s="90"/>
      <c r="F14" s="90"/>
      <c r="G14" s="90"/>
      <c r="H14" s="90"/>
      <c r="I14" s="90"/>
      <c r="J14" s="4">
        <v>85</v>
      </c>
      <c r="K14" s="41">
        <v>100</v>
      </c>
      <c r="L14" s="64">
        <v>92</v>
      </c>
      <c r="M14" s="42">
        <v>96.166666666666657</v>
      </c>
      <c r="N14" s="12"/>
      <c r="O14" s="4"/>
      <c r="P14" s="4"/>
      <c r="Q14" s="15">
        <f t="shared" si="0"/>
        <v>74.633333333333326</v>
      </c>
      <c r="R14" s="46"/>
    </row>
    <row r="15" spans="2:18" x14ac:dyDescent="0.25">
      <c r="B15" s="6">
        <v>7</v>
      </c>
      <c r="C15" s="3" t="s">
        <v>178</v>
      </c>
      <c r="D15" s="90" t="s">
        <v>179</v>
      </c>
      <c r="E15" s="90"/>
      <c r="F15" s="90"/>
      <c r="G15" s="90"/>
      <c r="H15" s="90"/>
      <c r="I15" s="90"/>
      <c r="J15" s="4">
        <v>0</v>
      </c>
      <c r="K15" s="41">
        <v>0</v>
      </c>
      <c r="L15" s="64">
        <v>0</v>
      </c>
      <c r="M15" s="42">
        <v>76.666666666666657</v>
      </c>
      <c r="N15" s="12"/>
      <c r="O15" s="4"/>
      <c r="P15" s="4"/>
      <c r="Q15" s="15">
        <f t="shared" si="0"/>
        <v>15.333333333333332</v>
      </c>
      <c r="R15" s="46"/>
    </row>
    <row r="16" spans="2:18" x14ac:dyDescent="0.25">
      <c r="B16" s="6">
        <v>8</v>
      </c>
      <c r="C16" s="3" t="s">
        <v>92</v>
      </c>
      <c r="D16" s="90" t="s">
        <v>93</v>
      </c>
      <c r="E16" s="90"/>
      <c r="F16" s="90"/>
      <c r="G16" s="90"/>
      <c r="H16" s="90"/>
      <c r="I16" s="90"/>
      <c r="J16" s="4">
        <v>90</v>
      </c>
      <c r="K16" s="41">
        <v>100</v>
      </c>
      <c r="L16" s="64">
        <v>91</v>
      </c>
      <c r="M16" s="42">
        <v>96.833333333333343</v>
      </c>
      <c r="N16" s="12"/>
      <c r="O16" s="4"/>
      <c r="P16" s="4"/>
      <c r="Q16" s="15">
        <f t="shared" si="0"/>
        <v>75.566666666666677</v>
      </c>
      <c r="R16" s="46"/>
    </row>
    <row r="17" spans="2:18" x14ac:dyDescent="0.25">
      <c r="B17" s="6">
        <v>9</v>
      </c>
      <c r="C17" s="3" t="s">
        <v>66</v>
      </c>
      <c r="D17" s="90" t="s">
        <v>67</v>
      </c>
      <c r="E17" s="90"/>
      <c r="F17" s="90"/>
      <c r="G17" s="90"/>
      <c r="H17" s="90"/>
      <c r="I17" s="90"/>
      <c r="J17" s="4">
        <v>70</v>
      </c>
      <c r="K17" s="41">
        <v>88</v>
      </c>
      <c r="L17" s="64">
        <v>90</v>
      </c>
      <c r="M17" s="42">
        <v>91.333333333333343</v>
      </c>
      <c r="N17" s="12"/>
      <c r="O17" s="4"/>
      <c r="P17" s="4"/>
      <c r="Q17" s="15">
        <f t="shared" si="0"/>
        <v>67.866666666666674</v>
      </c>
      <c r="R17" s="46"/>
    </row>
    <row r="18" spans="2:18" x14ac:dyDescent="0.25">
      <c r="B18" s="6">
        <v>10</v>
      </c>
      <c r="C18" s="3" t="s">
        <v>68</v>
      </c>
      <c r="D18" s="90" t="s">
        <v>69</v>
      </c>
      <c r="E18" s="90"/>
      <c r="F18" s="90"/>
      <c r="G18" s="90"/>
      <c r="H18" s="90"/>
      <c r="I18" s="90"/>
      <c r="J18" s="44">
        <v>0</v>
      </c>
      <c r="K18" s="41">
        <v>92</v>
      </c>
      <c r="L18" s="64">
        <v>98</v>
      </c>
      <c r="M18" s="42">
        <v>93.333333333333343</v>
      </c>
      <c r="N18" s="12"/>
      <c r="O18" s="4"/>
      <c r="P18" s="4"/>
      <c r="Q18" s="15">
        <f>SUM(J18:N18)/5</f>
        <v>56.666666666666671</v>
      </c>
      <c r="R18" s="46"/>
    </row>
    <row r="19" spans="2:18" x14ac:dyDescent="0.25">
      <c r="B19" s="6">
        <v>11</v>
      </c>
      <c r="C19" s="3" t="s">
        <v>70</v>
      </c>
      <c r="D19" s="90" t="s">
        <v>71</v>
      </c>
      <c r="E19" s="90"/>
      <c r="F19" s="90"/>
      <c r="G19" s="90"/>
      <c r="H19" s="90"/>
      <c r="I19" s="90"/>
      <c r="J19" s="44">
        <v>0</v>
      </c>
      <c r="K19" s="41">
        <v>100</v>
      </c>
      <c r="L19" s="64">
        <v>88</v>
      </c>
      <c r="M19" s="42">
        <v>93.333333333333343</v>
      </c>
      <c r="N19" s="12"/>
      <c r="O19" s="4"/>
      <c r="P19" s="4"/>
      <c r="Q19" s="15">
        <f t="shared" si="0"/>
        <v>56.266666666666673</v>
      </c>
      <c r="R19" s="46"/>
    </row>
    <row r="20" spans="2:18" x14ac:dyDescent="0.25">
      <c r="B20" s="6">
        <v>12</v>
      </c>
      <c r="C20" s="3" t="s">
        <v>72</v>
      </c>
      <c r="D20" s="90" t="s">
        <v>73</v>
      </c>
      <c r="E20" s="90"/>
      <c r="F20" s="90"/>
      <c r="G20" s="90"/>
      <c r="H20" s="90"/>
      <c r="I20" s="90"/>
      <c r="J20" s="4">
        <v>85</v>
      </c>
      <c r="K20" s="41">
        <v>92</v>
      </c>
      <c r="L20" s="64">
        <v>96</v>
      </c>
      <c r="M20" s="42">
        <v>95.5</v>
      </c>
      <c r="N20" s="12"/>
      <c r="O20" s="4"/>
      <c r="P20" s="4"/>
      <c r="Q20" s="15">
        <f t="shared" si="0"/>
        <v>73.7</v>
      </c>
      <c r="R20" s="46"/>
    </row>
    <row r="21" spans="2:18" x14ac:dyDescent="0.25">
      <c r="B21" s="6">
        <v>13</v>
      </c>
      <c r="C21" s="3" t="s">
        <v>100</v>
      </c>
      <c r="D21" s="90" t="s">
        <v>101</v>
      </c>
      <c r="E21" s="90"/>
      <c r="F21" s="90"/>
      <c r="G21" s="90"/>
      <c r="H21" s="90"/>
      <c r="I21" s="90"/>
      <c r="J21" s="4">
        <v>75</v>
      </c>
      <c r="K21" s="41">
        <v>100</v>
      </c>
      <c r="L21" s="64">
        <v>100</v>
      </c>
      <c r="M21" s="42">
        <v>95.833333333333343</v>
      </c>
      <c r="N21" s="12"/>
      <c r="O21" s="4"/>
      <c r="P21" s="4"/>
      <c r="Q21" s="15">
        <f t="shared" si="0"/>
        <v>74.166666666666671</v>
      </c>
      <c r="R21" s="46"/>
    </row>
    <row r="22" spans="2:18" x14ac:dyDescent="0.25">
      <c r="B22" s="6">
        <v>14</v>
      </c>
      <c r="C22" s="3" t="s">
        <v>74</v>
      </c>
      <c r="D22" s="90" t="s">
        <v>75</v>
      </c>
      <c r="E22" s="90"/>
      <c r="F22" s="90"/>
      <c r="G22" s="90"/>
      <c r="H22" s="90"/>
      <c r="I22" s="90"/>
      <c r="J22" s="44">
        <v>0</v>
      </c>
      <c r="K22" s="41">
        <v>96</v>
      </c>
      <c r="L22" s="64">
        <v>70</v>
      </c>
      <c r="M22" s="42">
        <v>90</v>
      </c>
      <c r="N22" s="12"/>
      <c r="O22" s="4"/>
      <c r="P22" s="4"/>
      <c r="Q22" s="15">
        <f t="shared" si="0"/>
        <v>51.2</v>
      </c>
      <c r="R22" s="46"/>
    </row>
    <row r="23" spans="2:18" x14ac:dyDescent="0.25">
      <c r="B23" s="6">
        <v>15</v>
      </c>
      <c r="C23" s="3" t="s">
        <v>180</v>
      </c>
      <c r="D23" s="90" t="s">
        <v>77</v>
      </c>
      <c r="E23" s="90"/>
      <c r="F23" s="90"/>
      <c r="G23" s="90"/>
      <c r="H23" s="90"/>
      <c r="I23" s="90"/>
      <c r="J23" s="4">
        <v>0</v>
      </c>
      <c r="K23" s="41">
        <v>0</v>
      </c>
      <c r="L23" s="64">
        <v>0</v>
      </c>
      <c r="M23" s="42">
        <v>0</v>
      </c>
      <c r="N23" s="12"/>
      <c r="O23" s="4"/>
      <c r="P23" s="4"/>
      <c r="Q23" s="15">
        <f t="shared" si="0"/>
        <v>0</v>
      </c>
      <c r="R23" s="46"/>
    </row>
    <row r="24" spans="2:18" x14ac:dyDescent="0.25">
      <c r="B24" s="6"/>
      <c r="C24" s="3"/>
      <c r="D24" s="90"/>
      <c r="E24" s="90"/>
      <c r="F24" s="90"/>
      <c r="G24" s="90"/>
      <c r="H24" s="90"/>
      <c r="I24" s="90"/>
      <c r="J24" s="19"/>
      <c r="K24" s="55"/>
      <c r="L24" s="19"/>
      <c r="M24" s="98"/>
      <c r="N24" s="12"/>
      <c r="O24" s="4"/>
      <c r="P24" s="4"/>
      <c r="Q24" s="15">
        <f t="shared" si="0"/>
        <v>0</v>
      </c>
      <c r="R24" s="46"/>
    </row>
    <row r="25" spans="2:18" x14ac:dyDescent="0.25">
      <c r="B25" s="6"/>
      <c r="C25" s="3"/>
      <c r="D25" s="90"/>
      <c r="E25" s="90"/>
      <c r="F25" s="90"/>
      <c r="G25" s="90"/>
      <c r="H25" s="90"/>
      <c r="I25" s="90"/>
      <c r="J25" s="12"/>
      <c r="K25" s="12"/>
      <c r="L25" s="12"/>
      <c r="M25" s="42"/>
      <c r="N25" s="12"/>
      <c r="O25" s="4"/>
      <c r="P25" s="4"/>
      <c r="Q25" s="15">
        <f t="shared" si="0"/>
        <v>0</v>
      </c>
      <c r="R25" s="46"/>
    </row>
    <row r="26" spans="2:18" x14ac:dyDescent="0.25">
      <c r="B26" s="6"/>
      <c r="C26" s="3"/>
      <c r="D26" s="90"/>
      <c r="E26" s="90"/>
      <c r="F26" s="90"/>
      <c r="G26" s="90"/>
      <c r="H26" s="90"/>
      <c r="I26" s="90"/>
      <c r="J26" s="12"/>
      <c r="K26" s="12"/>
      <c r="L26" s="12"/>
      <c r="M26" s="42"/>
      <c r="N26" s="12"/>
      <c r="O26" s="4"/>
      <c r="P26" s="4"/>
      <c r="Q26" s="15">
        <f t="shared" si="0"/>
        <v>0</v>
      </c>
      <c r="R26" s="46"/>
    </row>
    <row r="27" spans="2:18" x14ac:dyDescent="0.25">
      <c r="B27" s="6"/>
      <c r="C27" s="3"/>
      <c r="D27" s="90"/>
      <c r="E27" s="90"/>
      <c r="F27" s="90"/>
      <c r="G27" s="90"/>
      <c r="H27" s="90"/>
      <c r="I27" s="90"/>
      <c r="J27" s="12"/>
      <c r="K27" s="12"/>
      <c r="L27" s="12"/>
      <c r="M27" s="42"/>
      <c r="N27" s="12"/>
      <c r="O27" s="4"/>
      <c r="P27" s="4"/>
      <c r="Q27" s="15">
        <f t="shared" si="0"/>
        <v>0</v>
      </c>
      <c r="R27" s="46"/>
    </row>
    <row r="28" spans="2:18" x14ac:dyDescent="0.25">
      <c r="B28" s="6"/>
      <c r="C28" s="3"/>
      <c r="D28" s="90"/>
      <c r="E28" s="90"/>
      <c r="F28" s="90"/>
      <c r="G28" s="90"/>
      <c r="H28" s="90"/>
      <c r="I28" s="90"/>
      <c r="J28" s="12"/>
      <c r="K28" s="12"/>
      <c r="L28" s="12"/>
      <c r="M28" s="42"/>
      <c r="N28" s="12"/>
      <c r="O28" s="4"/>
      <c r="P28" s="4"/>
      <c r="Q28" s="15">
        <f t="shared" si="0"/>
        <v>0</v>
      </c>
      <c r="R28" s="46"/>
    </row>
    <row r="29" spans="2:18" x14ac:dyDescent="0.25">
      <c r="B29" s="6"/>
      <c r="C29" s="3"/>
      <c r="D29" s="90"/>
      <c r="E29" s="90"/>
      <c r="F29" s="90"/>
      <c r="G29" s="90"/>
      <c r="H29" s="90"/>
      <c r="I29" s="90"/>
      <c r="J29" s="12"/>
      <c r="K29" s="12"/>
      <c r="L29" s="12"/>
      <c r="M29" s="42"/>
      <c r="N29" s="12"/>
      <c r="O29" s="4"/>
      <c r="P29" s="4"/>
      <c r="Q29" s="15">
        <f t="shared" si="0"/>
        <v>0</v>
      </c>
      <c r="R29" s="46"/>
    </row>
    <row r="30" spans="2:18" x14ac:dyDescent="0.25">
      <c r="B30" s="34"/>
      <c r="C30" s="3"/>
      <c r="D30" s="90"/>
      <c r="E30" s="90"/>
      <c r="F30" s="90"/>
      <c r="G30" s="90"/>
      <c r="H30" s="90"/>
      <c r="I30" s="90"/>
      <c r="J30" s="19"/>
      <c r="K30" s="37"/>
      <c r="L30" s="19"/>
      <c r="M30" s="19"/>
      <c r="N30" s="19"/>
      <c r="O30" s="4"/>
      <c r="P30" s="4"/>
      <c r="Q30" s="15">
        <v>0</v>
      </c>
    </row>
    <row r="31" spans="2:18" x14ac:dyDescent="0.25">
      <c r="B31" s="6"/>
      <c r="C31" s="3"/>
      <c r="D31" s="90"/>
      <c r="E31" s="90"/>
      <c r="F31" s="90"/>
      <c r="G31" s="90"/>
      <c r="H31" s="90"/>
      <c r="I31" s="90"/>
      <c r="J31" s="4"/>
      <c r="K31" s="16"/>
      <c r="L31" s="4"/>
      <c r="M31" s="4"/>
      <c r="N31" s="4"/>
      <c r="O31" s="4"/>
      <c r="P31" s="4"/>
      <c r="Q31" s="15">
        <f t="shared" ref="Q31:Q48" si="1">SUM(J31:P31)/7</f>
        <v>0</v>
      </c>
    </row>
    <row r="32" spans="2:18" x14ac:dyDescent="0.25">
      <c r="B32" s="6"/>
      <c r="C32" s="3"/>
      <c r="D32" s="90"/>
      <c r="E32" s="90"/>
      <c r="F32" s="90"/>
      <c r="G32" s="90"/>
      <c r="H32" s="90"/>
      <c r="I32" s="90"/>
      <c r="J32" s="4"/>
      <c r="K32" s="4"/>
      <c r="L32" s="4"/>
      <c r="M32" s="4"/>
      <c r="N32" s="4"/>
      <c r="O32" s="4"/>
      <c r="P32" s="4"/>
      <c r="Q32" s="15">
        <f t="shared" si="1"/>
        <v>0</v>
      </c>
    </row>
    <row r="33" spans="2:17" x14ac:dyDescent="0.25">
      <c r="B33" s="6"/>
      <c r="C33" s="3"/>
      <c r="D33" s="90"/>
      <c r="E33" s="90"/>
      <c r="F33" s="90"/>
      <c r="G33" s="90"/>
      <c r="H33" s="90"/>
      <c r="I33" s="90"/>
      <c r="J33" s="4"/>
      <c r="K33" s="4"/>
      <c r="L33" s="4"/>
      <c r="M33" s="4"/>
      <c r="N33" s="4"/>
      <c r="O33" s="4"/>
      <c r="P33" s="4"/>
      <c r="Q33" s="15">
        <f t="shared" si="1"/>
        <v>0</v>
      </c>
    </row>
    <row r="34" spans="2:17" x14ac:dyDescent="0.25">
      <c r="B34" s="6"/>
      <c r="C34" s="3"/>
      <c r="D34" s="90"/>
      <c r="E34" s="90"/>
      <c r="F34" s="90"/>
      <c r="G34" s="90"/>
      <c r="H34" s="90"/>
      <c r="I34" s="90"/>
      <c r="J34" s="4"/>
      <c r="K34" s="4"/>
      <c r="L34" s="4"/>
      <c r="M34" s="4"/>
      <c r="N34" s="4"/>
      <c r="O34" s="4"/>
      <c r="P34" s="4"/>
      <c r="Q34" s="15">
        <f t="shared" si="1"/>
        <v>0</v>
      </c>
    </row>
    <row r="35" spans="2:17" x14ac:dyDescent="0.25">
      <c r="B35" s="6"/>
      <c r="C35" s="3"/>
      <c r="D35" s="90"/>
      <c r="E35" s="90"/>
      <c r="F35" s="90"/>
      <c r="G35" s="90"/>
      <c r="H35" s="90"/>
      <c r="I35" s="90"/>
      <c r="J35" s="4"/>
      <c r="K35" s="4"/>
      <c r="L35" s="4"/>
      <c r="M35" s="4"/>
      <c r="N35" s="4"/>
      <c r="O35" s="4"/>
      <c r="P35" s="4"/>
      <c r="Q35" s="15">
        <f t="shared" si="1"/>
        <v>0</v>
      </c>
    </row>
    <row r="36" spans="2:17" x14ac:dyDescent="0.25">
      <c r="B36" s="6"/>
      <c r="C36" s="3"/>
      <c r="D36" s="90"/>
      <c r="E36" s="90"/>
      <c r="F36" s="90"/>
      <c r="G36" s="90"/>
      <c r="H36" s="90"/>
      <c r="I36" s="90"/>
      <c r="J36" s="4"/>
      <c r="K36" s="4"/>
      <c r="L36" s="4"/>
      <c r="M36" s="4"/>
      <c r="N36" s="4"/>
      <c r="O36" s="4"/>
      <c r="P36" s="4"/>
      <c r="Q36" s="15">
        <f t="shared" si="1"/>
        <v>0</v>
      </c>
    </row>
    <row r="37" spans="2:17" x14ac:dyDescent="0.25">
      <c r="B37" s="6"/>
      <c r="C37" s="3"/>
      <c r="D37" s="90"/>
      <c r="E37" s="90"/>
      <c r="F37" s="90"/>
      <c r="G37" s="90"/>
      <c r="H37" s="90"/>
      <c r="I37" s="90"/>
      <c r="J37" s="4"/>
      <c r="K37" s="4"/>
      <c r="L37" s="4"/>
      <c r="M37" s="4"/>
      <c r="N37" s="4"/>
      <c r="O37" s="4"/>
      <c r="P37" s="4"/>
      <c r="Q37" s="15">
        <f t="shared" si="1"/>
        <v>0</v>
      </c>
    </row>
    <row r="38" spans="2:17" x14ac:dyDescent="0.25">
      <c r="B38" s="6"/>
      <c r="C38" s="3"/>
      <c r="D38" s="90"/>
      <c r="E38" s="90"/>
      <c r="F38" s="90"/>
      <c r="G38" s="90"/>
      <c r="H38" s="90"/>
      <c r="I38" s="90"/>
      <c r="J38" s="4"/>
      <c r="K38" s="4"/>
      <c r="L38" s="4"/>
      <c r="M38" s="4"/>
      <c r="N38" s="4"/>
      <c r="O38" s="4"/>
      <c r="P38" s="4"/>
      <c r="Q38" s="15">
        <f t="shared" si="1"/>
        <v>0</v>
      </c>
    </row>
    <row r="39" spans="2:17" x14ac:dyDescent="0.25">
      <c r="B39" s="6"/>
      <c r="C39" s="3"/>
      <c r="D39" s="90"/>
      <c r="E39" s="90"/>
      <c r="F39" s="90"/>
      <c r="G39" s="90"/>
      <c r="H39" s="90"/>
      <c r="I39" s="90"/>
      <c r="J39" s="4"/>
      <c r="K39" s="4"/>
      <c r="L39" s="4"/>
      <c r="M39" s="4"/>
      <c r="N39" s="4"/>
      <c r="O39" s="4"/>
      <c r="P39" s="4"/>
      <c r="Q39" s="15">
        <f t="shared" si="1"/>
        <v>0</v>
      </c>
    </row>
    <row r="40" spans="2:17" x14ac:dyDescent="0.25">
      <c r="B40" s="6"/>
      <c r="C40" s="3"/>
      <c r="D40" s="90"/>
      <c r="E40" s="90"/>
      <c r="F40" s="90"/>
      <c r="G40" s="90"/>
      <c r="H40" s="90"/>
      <c r="I40" s="90"/>
      <c r="J40" s="4"/>
      <c r="K40" s="4"/>
      <c r="L40" s="4"/>
      <c r="M40" s="4"/>
      <c r="N40" s="4"/>
      <c r="O40" s="4"/>
      <c r="P40" s="4"/>
      <c r="Q40" s="15">
        <f t="shared" si="1"/>
        <v>0</v>
      </c>
    </row>
    <row r="41" spans="2:17" x14ac:dyDescent="0.25">
      <c r="B41" s="6"/>
      <c r="C41" s="3"/>
      <c r="D41" s="90"/>
      <c r="E41" s="90"/>
      <c r="F41" s="90"/>
      <c r="G41" s="90"/>
      <c r="H41" s="90"/>
      <c r="I41" s="90"/>
      <c r="J41" s="4"/>
      <c r="K41" s="4"/>
      <c r="L41" s="4"/>
      <c r="M41" s="4"/>
      <c r="N41" s="4"/>
      <c r="O41" s="4"/>
      <c r="P41" s="4"/>
      <c r="Q41" s="15">
        <f t="shared" si="1"/>
        <v>0</v>
      </c>
    </row>
    <row r="42" spans="2:17" x14ac:dyDescent="0.25">
      <c r="B42" s="6"/>
      <c r="C42" s="3"/>
      <c r="D42" s="90"/>
      <c r="E42" s="90"/>
      <c r="F42" s="90"/>
      <c r="G42" s="90"/>
      <c r="H42" s="90"/>
      <c r="I42" s="90"/>
      <c r="J42" s="4"/>
      <c r="K42" s="4"/>
      <c r="L42" s="4"/>
      <c r="M42" s="4"/>
      <c r="N42" s="4"/>
      <c r="O42" s="4"/>
      <c r="P42" s="4"/>
      <c r="Q42" s="15">
        <f t="shared" si="1"/>
        <v>0</v>
      </c>
    </row>
    <row r="43" spans="2:17" x14ac:dyDescent="0.25">
      <c r="B43" s="6"/>
      <c r="C43" s="3"/>
      <c r="D43" s="90"/>
      <c r="E43" s="90"/>
      <c r="F43" s="90"/>
      <c r="G43" s="90"/>
      <c r="H43" s="90"/>
      <c r="I43" s="90"/>
      <c r="J43" s="4"/>
      <c r="K43" s="4"/>
      <c r="L43" s="4"/>
      <c r="M43" s="4"/>
      <c r="N43" s="4"/>
      <c r="O43" s="4"/>
      <c r="P43" s="4"/>
      <c r="Q43" s="15">
        <f t="shared" si="1"/>
        <v>0</v>
      </c>
    </row>
    <row r="44" spans="2:17" x14ac:dyDescent="0.25">
      <c r="B44" s="6"/>
      <c r="C44" s="3"/>
      <c r="D44" s="90"/>
      <c r="E44" s="90"/>
      <c r="F44" s="90"/>
      <c r="G44" s="90"/>
      <c r="H44" s="90"/>
      <c r="I44" s="90"/>
      <c r="J44" s="4"/>
      <c r="K44" s="4"/>
      <c r="L44" s="4"/>
      <c r="M44" s="4"/>
      <c r="N44" s="4"/>
      <c r="O44" s="4"/>
      <c r="P44" s="4"/>
      <c r="Q44" s="15">
        <f t="shared" si="1"/>
        <v>0</v>
      </c>
    </row>
    <row r="45" spans="2:17" x14ac:dyDescent="0.25">
      <c r="B45" s="6"/>
      <c r="C45" s="3"/>
      <c r="D45" s="90"/>
      <c r="E45" s="90"/>
      <c r="F45" s="90"/>
      <c r="G45" s="90"/>
      <c r="H45" s="90"/>
      <c r="I45" s="90"/>
      <c r="J45" s="4"/>
      <c r="K45" s="4"/>
      <c r="L45" s="4"/>
      <c r="M45" s="4"/>
      <c r="N45" s="4"/>
      <c r="O45" s="4"/>
      <c r="P45" s="4"/>
      <c r="Q45" s="15">
        <f t="shared" si="1"/>
        <v>0</v>
      </c>
    </row>
    <row r="46" spans="2:17" x14ac:dyDescent="0.25">
      <c r="B46" s="6"/>
      <c r="C46" s="3"/>
      <c r="D46" s="90"/>
      <c r="E46" s="90"/>
      <c r="F46" s="90"/>
      <c r="G46" s="90"/>
      <c r="H46" s="90"/>
      <c r="I46" s="90"/>
      <c r="J46" s="4"/>
      <c r="K46" s="4"/>
      <c r="L46" s="4"/>
      <c r="M46" s="4"/>
      <c r="N46" s="4"/>
      <c r="O46" s="4"/>
      <c r="P46" s="4"/>
      <c r="Q46" s="15">
        <f t="shared" si="1"/>
        <v>0</v>
      </c>
    </row>
    <row r="47" spans="2:17" x14ac:dyDescent="0.25">
      <c r="B47" s="6"/>
      <c r="C47" s="7"/>
      <c r="D47" s="90"/>
      <c r="E47" s="90"/>
      <c r="F47" s="90"/>
      <c r="G47" s="90"/>
      <c r="H47" s="90"/>
      <c r="I47" s="90"/>
      <c r="J47" s="4"/>
      <c r="K47" s="4"/>
      <c r="L47" s="4"/>
      <c r="M47" s="4"/>
      <c r="N47" s="4"/>
      <c r="O47" s="4"/>
      <c r="P47" s="4"/>
      <c r="Q47" s="15">
        <f t="shared" si="1"/>
        <v>0</v>
      </c>
    </row>
    <row r="48" spans="2:17" x14ac:dyDescent="0.25">
      <c r="B48" s="6"/>
      <c r="C48" s="7"/>
      <c r="D48" s="83"/>
      <c r="E48" s="83"/>
      <c r="F48" s="83"/>
      <c r="G48" s="83"/>
      <c r="H48" s="83"/>
      <c r="I48" s="83"/>
      <c r="J48" s="4"/>
      <c r="K48" s="4"/>
      <c r="L48" s="4"/>
      <c r="M48" s="4"/>
      <c r="N48" s="4"/>
      <c r="O48" s="4"/>
      <c r="P48" s="4"/>
      <c r="Q48" s="15">
        <f t="shared" si="1"/>
        <v>0</v>
      </c>
    </row>
    <row r="49" spans="3:17" x14ac:dyDescent="0.25">
      <c r="C49" s="75"/>
      <c r="D49" s="75"/>
      <c r="E49" s="1"/>
    </row>
    <row r="50" spans="3:17" x14ac:dyDescent="0.25">
      <c r="C50" s="75"/>
      <c r="D50" s="75"/>
      <c r="E50" s="1"/>
      <c r="H50" s="79" t="s">
        <v>19</v>
      </c>
      <c r="I50" s="79"/>
      <c r="J50" s="4">
        <f>COUNTIF(J9:J48,"&gt;=70")</f>
        <v>8</v>
      </c>
      <c r="K50" s="16">
        <f t="shared" ref="K50:P50" si="2">COUNTIF(K9:K48,"&gt;=70")</f>
        <v>12</v>
      </c>
      <c r="L50" s="16">
        <f>COUNTIF(L9:L48,"&gt;=70")</f>
        <v>10</v>
      </c>
      <c r="M50" s="4">
        <f>COUNTIF(M9:M48,"&gt;=70")</f>
        <v>13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4">
        <f>COUNTIF(Q9:Q29,"&gt;=70")</f>
        <v>6</v>
      </c>
    </row>
    <row r="51" spans="3:17" x14ac:dyDescent="0.25">
      <c r="C51" s="75"/>
      <c r="D51" s="75"/>
      <c r="E51" s="8"/>
      <c r="H51" s="79" t="s">
        <v>20</v>
      </c>
      <c r="I51" s="79"/>
      <c r="J51" s="4">
        <f>COUNTIF(J9:J49,"&lt;70")</f>
        <v>7</v>
      </c>
      <c r="K51" s="16">
        <f t="shared" ref="K51:P51" si="3">COUNTIF(K9:K49,"&lt;70")</f>
        <v>3</v>
      </c>
      <c r="L51" s="16">
        <f>COUNTIF(L9:L49,"&lt;70")</f>
        <v>5</v>
      </c>
      <c r="M51" s="4">
        <f>COUNTIF(M9:M49,"&lt;70")</f>
        <v>2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COUNTIF(Q9:Q29,"&lt;70")</f>
        <v>15</v>
      </c>
    </row>
    <row r="52" spans="3:17" x14ac:dyDescent="0.25">
      <c r="C52" s="75"/>
      <c r="D52" s="75"/>
      <c r="E52" s="75"/>
      <c r="H52" s="79" t="s">
        <v>21</v>
      </c>
      <c r="I52" s="79"/>
      <c r="J52" s="4">
        <f>COUNT(J9:J48)</f>
        <v>15</v>
      </c>
      <c r="K52" s="16">
        <f t="shared" ref="K52:P52" si="4">COUNT(K9:K48)</f>
        <v>15</v>
      </c>
      <c r="L52" s="16">
        <f>COUNT(L9:L48)</f>
        <v>15</v>
      </c>
      <c r="M52" s="4">
        <f>COUNT(M9:M48)</f>
        <v>15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4">
        <f>COUNT(Q9:Q29)</f>
        <v>21</v>
      </c>
    </row>
    <row r="53" spans="3:17" x14ac:dyDescent="0.25">
      <c r="C53" s="75"/>
      <c r="D53" s="75"/>
      <c r="E53" s="1"/>
      <c r="H53" s="76" t="s">
        <v>16</v>
      </c>
      <c r="I53" s="76"/>
      <c r="J53" s="9">
        <f>J50/J52</f>
        <v>0.53333333333333333</v>
      </c>
      <c r="K53" s="11">
        <f t="shared" ref="K53:Q53" si="5">K50/K52</f>
        <v>0.8</v>
      </c>
      <c r="L53" s="11">
        <f t="shared" si="5"/>
        <v>0.66666666666666663</v>
      </c>
      <c r="M53" s="24">
        <f t="shared" si="5"/>
        <v>0.8666666666666667</v>
      </c>
      <c r="N53" s="24" t="e">
        <f>N50/N52</f>
        <v>#DIV/0!</v>
      </c>
      <c r="O53" s="24" t="e">
        <f t="shared" si="5"/>
        <v>#DIV/0!</v>
      </c>
      <c r="P53" s="24" t="e">
        <f t="shared" si="5"/>
        <v>#DIV/0!</v>
      </c>
      <c r="Q53" s="13">
        <f t="shared" si="5"/>
        <v>0.2857142857142857</v>
      </c>
    </row>
    <row r="54" spans="3:17" x14ac:dyDescent="0.25">
      <c r="C54" s="75"/>
      <c r="D54" s="75"/>
      <c r="E54" s="1"/>
      <c r="H54" s="76" t="s">
        <v>17</v>
      </c>
      <c r="I54" s="76"/>
      <c r="J54" s="9">
        <f>J51/J52</f>
        <v>0.46666666666666667</v>
      </c>
      <c r="K54" s="9">
        <f t="shared" ref="K54:Q54" si="6">K51/K52</f>
        <v>0.2</v>
      </c>
      <c r="L54" s="11">
        <f t="shared" si="6"/>
        <v>0.33333333333333331</v>
      </c>
      <c r="M54" s="24">
        <f t="shared" si="6"/>
        <v>0.13333333333333333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si="6"/>
        <v>0.7142857142857143</v>
      </c>
    </row>
    <row r="55" spans="3:17" x14ac:dyDescent="0.25">
      <c r="C55" s="75"/>
      <c r="D55" s="75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3">
    <mergeCell ref="C50:D50"/>
    <mergeCell ref="H50:I50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D44:I44"/>
    <mergeCell ref="D45:I45"/>
    <mergeCell ref="D46:I46"/>
    <mergeCell ref="D48:I48"/>
    <mergeCell ref="C49:D49"/>
    <mergeCell ref="D47:I47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P2"/>
    <mergeCell ref="C3:P3"/>
    <mergeCell ref="D4:G4"/>
    <mergeCell ref="J4:K4"/>
    <mergeCell ref="D6:G6"/>
    <mergeCell ref="I6:J6"/>
    <mergeCell ref="K6:P6"/>
    <mergeCell ref="N4:O4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workbookViewId="0">
      <selection activeCell="B20" sqref="B20:B24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6" width="7.5703125" bestFit="1" customWidth="1"/>
    <col min="17" max="17" width="7.42578125" customWidth="1"/>
    <col min="18" max="19" width="5.5703125" customWidth="1"/>
  </cols>
  <sheetData>
    <row r="2" spans="2:18" ht="15.75" x14ac:dyDescent="0.25">
      <c r="B2" s="84" t="s">
        <v>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2"/>
      <c r="R2" s="2"/>
    </row>
    <row r="3" spans="2:18" x14ac:dyDescent="0.25">
      <c r="C3" s="85" t="s">
        <v>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1"/>
      <c r="R3" s="1"/>
    </row>
    <row r="4" spans="2:18" x14ac:dyDescent="0.25">
      <c r="C4" t="s">
        <v>0</v>
      </c>
      <c r="D4" s="91" t="s">
        <v>216</v>
      </c>
      <c r="E4" s="91"/>
      <c r="F4" s="91"/>
      <c r="G4" s="91"/>
      <c r="I4" t="s">
        <v>1</v>
      </c>
      <c r="J4" s="92" t="s">
        <v>218</v>
      </c>
      <c r="K4" s="92"/>
      <c r="M4" t="s">
        <v>2</v>
      </c>
      <c r="N4" s="93">
        <f>HIGIENE!N4</f>
        <v>45812</v>
      </c>
      <c r="O4" s="9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92" t="str">
        <f>HIGIENE!D6</f>
        <v>FEBRERO-JUNIO 2025</v>
      </c>
      <c r="E6" s="92"/>
      <c r="F6" s="92"/>
      <c r="G6" s="92"/>
      <c r="I6" s="75" t="s">
        <v>22</v>
      </c>
      <c r="J6" s="75"/>
      <c r="K6" s="87" t="s">
        <v>24</v>
      </c>
      <c r="L6" s="87"/>
      <c r="M6" s="87"/>
      <c r="N6" s="87"/>
      <c r="O6" s="87"/>
      <c r="P6" s="87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79" t="s">
        <v>5</v>
      </c>
      <c r="E8" s="79"/>
      <c r="F8" s="79"/>
      <c r="G8" s="79"/>
      <c r="H8" s="79"/>
      <c r="I8" s="79"/>
      <c r="J8" s="39" t="s">
        <v>7</v>
      </c>
      <c r="K8" s="39" t="s">
        <v>10</v>
      </c>
      <c r="L8" s="4" t="s">
        <v>11</v>
      </c>
      <c r="M8" s="39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106</v>
      </c>
      <c r="D9" s="94" t="s">
        <v>107</v>
      </c>
      <c r="E9" s="87"/>
      <c r="F9" s="87"/>
      <c r="G9" s="87"/>
      <c r="H9" s="87"/>
      <c r="I9" s="95"/>
      <c r="J9" s="12">
        <v>92.307692307692307</v>
      </c>
      <c r="K9" s="21">
        <v>70.82352941176471</v>
      </c>
      <c r="L9" s="21">
        <v>75</v>
      </c>
      <c r="M9" s="43">
        <v>0</v>
      </c>
      <c r="N9" s="33"/>
      <c r="O9" s="4"/>
      <c r="P9" s="4"/>
      <c r="Q9" s="15">
        <f>SUM(J9:M9)/4</f>
        <v>59.532805429864254</v>
      </c>
    </row>
    <row r="10" spans="2:18" x14ac:dyDescent="0.25">
      <c r="B10" s="6">
        <v>2</v>
      </c>
      <c r="C10" s="3" t="s">
        <v>25</v>
      </c>
      <c r="D10" s="94" t="s">
        <v>26</v>
      </c>
      <c r="E10" s="87"/>
      <c r="F10" s="87"/>
      <c r="G10" s="87"/>
      <c r="H10" s="87"/>
      <c r="I10" s="95"/>
      <c r="J10" s="12">
        <v>100</v>
      </c>
      <c r="K10" s="21">
        <v>73.17647058823529</v>
      </c>
      <c r="L10" s="21">
        <v>95</v>
      </c>
      <c r="M10" s="43">
        <v>90</v>
      </c>
      <c r="N10" s="43"/>
      <c r="O10" s="4"/>
      <c r="P10" s="4"/>
      <c r="Q10" s="15">
        <f>SUM(J10:N10)/5</f>
        <v>71.635294117647064</v>
      </c>
    </row>
    <row r="11" spans="2:18" x14ac:dyDescent="0.25">
      <c r="B11" s="6">
        <v>3</v>
      </c>
      <c r="C11" s="3" t="s">
        <v>210</v>
      </c>
      <c r="D11" s="94" t="s">
        <v>211</v>
      </c>
      <c r="E11" s="87"/>
      <c r="F11" s="87"/>
      <c r="G11" s="87"/>
      <c r="H11" s="87"/>
      <c r="I11" s="95"/>
      <c r="J11" s="12">
        <v>88.461538461538453</v>
      </c>
      <c r="K11" s="21">
        <v>85</v>
      </c>
      <c r="L11" s="21">
        <v>70</v>
      </c>
      <c r="M11" s="43">
        <v>0</v>
      </c>
      <c r="N11" s="43"/>
      <c r="O11" s="4"/>
      <c r="P11" s="4"/>
      <c r="Q11" s="15">
        <f t="shared" ref="Q11:Q15" si="0">SUM(J11:N11)/5</f>
        <v>48.692307692307693</v>
      </c>
    </row>
    <row r="12" spans="2:18" x14ac:dyDescent="0.25">
      <c r="B12" s="6">
        <v>4</v>
      </c>
      <c r="C12" s="3" t="s">
        <v>108</v>
      </c>
      <c r="D12" s="94" t="s">
        <v>109</v>
      </c>
      <c r="E12" s="87"/>
      <c r="F12" s="87"/>
      <c r="G12" s="87"/>
      <c r="H12" s="87"/>
      <c r="I12" s="95"/>
      <c r="J12" s="12">
        <v>92.307692307692307</v>
      </c>
      <c r="K12" s="21">
        <v>70</v>
      </c>
      <c r="L12" s="21">
        <v>70</v>
      </c>
      <c r="M12" s="43">
        <v>0</v>
      </c>
      <c r="N12" s="43"/>
      <c r="O12" s="4"/>
      <c r="P12" s="4"/>
      <c r="Q12" s="15">
        <f t="shared" si="0"/>
        <v>46.461538461538467</v>
      </c>
    </row>
    <row r="13" spans="2:18" x14ac:dyDescent="0.25">
      <c r="B13" s="6">
        <v>5</v>
      </c>
      <c r="C13" s="3" t="s">
        <v>212</v>
      </c>
      <c r="D13" s="94" t="s">
        <v>213</v>
      </c>
      <c r="E13" s="87"/>
      <c r="F13" s="87"/>
      <c r="G13" s="87"/>
      <c r="H13" s="87"/>
      <c r="I13" s="95"/>
      <c r="J13" s="12">
        <v>0</v>
      </c>
      <c r="K13" s="21">
        <v>0</v>
      </c>
      <c r="L13" s="21">
        <v>75</v>
      </c>
      <c r="M13" s="43">
        <v>0</v>
      </c>
      <c r="N13" s="43"/>
      <c r="O13" s="4"/>
      <c r="P13" s="4"/>
      <c r="Q13" s="15">
        <f t="shared" si="0"/>
        <v>15</v>
      </c>
    </row>
    <row r="14" spans="2:18" x14ac:dyDescent="0.25">
      <c r="B14" s="6">
        <v>6</v>
      </c>
      <c r="C14" s="3" t="s">
        <v>214</v>
      </c>
      <c r="D14" s="94" t="s">
        <v>215</v>
      </c>
      <c r="E14" s="87"/>
      <c r="F14" s="87"/>
      <c r="G14" s="87"/>
      <c r="H14" s="87"/>
      <c r="I14" s="95"/>
      <c r="J14" s="12">
        <v>75.769230769230774</v>
      </c>
      <c r="K14" s="21">
        <v>70</v>
      </c>
      <c r="L14" s="21">
        <v>70</v>
      </c>
      <c r="M14" s="43">
        <v>0</v>
      </c>
      <c r="N14" s="43"/>
      <c r="O14" s="4"/>
      <c r="P14" s="4"/>
      <c r="Q14" s="15">
        <f t="shared" si="0"/>
        <v>43.153846153846153</v>
      </c>
    </row>
    <row r="15" spans="2:18" x14ac:dyDescent="0.25">
      <c r="B15" s="6">
        <v>7</v>
      </c>
      <c r="C15" s="3" t="s">
        <v>54</v>
      </c>
      <c r="D15" s="94" t="s">
        <v>52</v>
      </c>
      <c r="E15" s="87"/>
      <c r="F15" s="87"/>
      <c r="G15" s="87"/>
      <c r="H15" s="87"/>
      <c r="I15" s="95"/>
      <c r="J15" s="12">
        <v>96.15384615384616</v>
      </c>
      <c r="K15" s="21">
        <v>73.17647058823529</v>
      </c>
      <c r="L15" s="21">
        <v>70</v>
      </c>
      <c r="M15" s="43">
        <v>0</v>
      </c>
      <c r="N15" s="43"/>
      <c r="O15" s="4"/>
      <c r="P15" s="4"/>
      <c r="Q15" s="15">
        <f t="shared" si="0"/>
        <v>47.86606334841629</v>
      </c>
    </row>
    <row r="16" spans="2:18" x14ac:dyDescent="0.25">
      <c r="B16" s="6">
        <v>8</v>
      </c>
      <c r="C16" s="3" t="s">
        <v>27</v>
      </c>
      <c r="D16" s="94" t="s">
        <v>28</v>
      </c>
      <c r="E16" s="87"/>
      <c r="F16" s="87"/>
      <c r="G16" s="87"/>
      <c r="H16" s="87"/>
      <c r="I16" s="95"/>
      <c r="J16" s="12">
        <v>92.307692307692307</v>
      </c>
      <c r="K16" s="21">
        <v>85</v>
      </c>
      <c r="L16" s="21">
        <v>95</v>
      </c>
      <c r="M16" s="12">
        <v>90</v>
      </c>
      <c r="N16" s="19"/>
      <c r="O16" s="4"/>
      <c r="P16" s="4"/>
      <c r="Q16" s="48">
        <v>0</v>
      </c>
    </row>
    <row r="17" spans="2:17" x14ac:dyDescent="0.25">
      <c r="B17" s="6">
        <v>9</v>
      </c>
      <c r="C17" s="3" t="s">
        <v>29</v>
      </c>
      <c r="D17" s="94" t="s">
        <v>30</v>
      </c>
      <c r="E17" s="87"/>
      <c r="F17" s="87"/>
      <c r="G17" s="87"/>
      <c r="H17" s="87"/>
      <c r="I17" s="95"/>
      <c r="J17" s="12">
        <v>100</v>
      </c>
      <c r="K17" s="21">
        <v>70.235294117647058</v>
      </c>
      <c r="L17" s="21">
        <v>95</v>
      </c>
      <c r="M17" s="12">
        <v>90</v>
      </c>
      <c r="N17" s="12"/>
      <c r="O17" s="4"/>
      <c r="P17" s="4"/>
      <c r="Q17" s="15">
        <f t="shared" ref="Q17:Q23" si="1">SUM(J17:M17)/4</f>
        <v>88.808823529411768</v>
      </c>
    </row>
    <row r="18" spans="2:17" x14ac:dyDescent="0.25">
      <c r="B18" s="6">
        <v>10</v>
      </c>
      <c r="C18" s="3" t="s">
        <v>55</v>
      </c>
      <c r="D18" s="94" t="s">
        <v>53</v>
      </c>
      <c r="E18" s="87"/>
      <c r="F18" s="87"/>
      <c r="G18" s="87"/>
      <c r="H18" s="87"/>
      <c r="I18" s="95"/>
      <c r="J18" s="12">
        <v>84.615384615384613</v>
      </c>
      <c r="K18" s="21">
        <v>0</v>
      </c>
      <c r="L18" s="21">
        <v>0</v>
      </c>
      <c r="M18" s="12">
        <v>0</v>
      </c>
      <c r="N18" s="12"/>
      <c r="O18" s="4"/>
      <c r="P18" s="4"/>
      <c r="Q18" s="15">
        <f t="shared" si="1"/>
        <v>21.153846153846153</v>
      </c>
    </row>
    <row r="19" spans="2:17" x14ac:dyDescent="0.25">
      <c r="B19" s="6">
        <v>11</v>
      </c>
      <c r="C19" s="3" t="s">
        <v>31</v>
      </c>
      <c r="D19" s="94" t="s">
        <v>32</v>
      </c>
      <c r="E19" s="87"/>
      <c r="F19" s="87"/>
      <c r="G19" s="87"/>
      <c r="H19" s="87"/>
      <c r="I19" s="95"/>
      <c r="J19" s="12">
        <v>92.307692307692307</v>
      </c>
      <c r="K19" s="21">
        <v>80</v>
      </c>
      <c r="L19" s="21">
        <v>75</v>
      </c>
      <c r="M19" s="12">
        <v>0</v>
      </c>
      <c r="N19" s="12"/>
      <c r="O19" s="4"/>
      <c r="P19" s="4"/>
      <c r="Q19" s="15">
        <f t="shared" si="1"/>
        <v>61.82692307692308</v>
      </c>
    </row>
    <row r="20" spans="2:17" x14ac:dyDescent="0.25">
      <c r="B20" s="6"/>
      <c r="C20" s="3"/>
      <c r="D20" s="94"/>
      <c r="E20" s="87"/>
      <c r="F20" s="87"/>
      <c r="G20" s="87"/>
      <c r="H20" s="87"/>
      <c r="I20" s="95"/>
      <c r="J20" s="12"/>
      <c r="K20" s="36"/>
      <c r="L20" s="36"/>
      <c r="M20" s="19"/>
      <c r="N20" s="12"/>
      <c r="O20" s="4"/>
      <c r="P20" s="4"/>
      <c r="Q20" s="15">
        <f t="shared" si="1"/>
        <v>0</v>
      </c>
    </row>
    <row r="21" spans="2:17" x14ac:dyDescent="0.25">
      <c r="B21" s="6"/>
      <c r="C21" s="3"/>
      <c r="D21" s="94"/>
      <c r="E21" s="87"/>
      <c r="F21" s="87"/>
      <c r="G21" s="87"/>
      <c r="H21" s="87"/>
      <c r="I21" s="95"/>
      <c r="J21" s="4"/>
      <c r="K21" s="21"/>
      <c r="L21" s="4"/>
      <c r="M21" s="12"/>
      <c r="N21" s="12"/>
      <c r="O21" s="4"/>
      <c r="P21" s="4"/>
      <c r="Q21" s="15">
        <f t="shared" si="1"/>
        <v>0</v>
      </c>
    </row>
    <row r="22" spans="2:17" x14ac:dyDescent="0.25">
      <c r="B22" s="6"/>
      <c r="C22" s="3"/>
      <c r="D22" s="94"/>
      <c r="E22" s="87"/>
      <c r="F22" s="87"/>
      <c r="G22" s="87"/>
      <c r="H22" s="87"/>
      <c r="I22" s="95"/>
      <c r="J22" s="4"/>
      <c r="K22" s="21"/>
      <c r="L22" s="4"/>
      <c r="M22" s="12"/>
      <c r="N22" s="12"/>
      <c r="O22" s="4"/>
      <c r="P22" s="4"/>
      <c r="Q22" s="15">
        <f t="shared" si="1"/>
        <v>0</v>
      </c>
    </row>
    <row r="23" spans="2:17" x14ac:dyDescent="0.25">
      <c r="B23" s="6"/>
      <c r="C23" s="3"/>
      <c r="D23" s="94"/>
      <c r="E23" s="87"/>
      <c r="F23" s="87"/>
      <c r="G23" s="87"/>
      <c r="H23" s="87"/>
      <c r="I23" s="95"/>
      <c r="J23" s="4"/>
      <c r="K23" s="21"/>
      <c r="L23" s="4"/>
      <c r="M23" s="21"/>
      <c r="N23" s="12"/>
      <c r="O23" s="4"/>
      <c r="P23" s="4"/>
      <c r="Q23" s="15">
        <f t="shared" si="1"/>
        <v>0</v>
      </c>
    </row>
    <row r="24" spans="2:17" x14ac:dyDescent="0.25">
      <c r="B24" s="6"/>
      <c r="C24" s="3"/>
      <c r="D24" s="94"/>
      <c r="E24" s="87"/>
      <c r="F24" s="87"/>
      <c r="G24" s="87"/>
      <c r="H24" s="87"/>
      <c r="I24" s="95"/>
      <c r="J24" s="4"/>
      <c r="K24" s="20"/>
      <c r="L24" s="19"/>
      <c r="M24" s="12"/>
      <c r="N24" s="12"/>
      <c r="O24" s="4"/>
      <c r="P24" s="4"/>
      <c r="Q24" s="15">
        <v>0</v>
      </c>
    </row>
    <row r="25" spans="2:17" x14ac:dyDescent="0.25">
      <c r="B25" s="6"/>
      <c r="C25" s="3"/>
      <c r="D25" s="94"/>
      <c r="E25" s="87"/>
      <c r="F25" s="87"/>
      <c r="G25" s="87"/>
      <c r="H25" s="87"/>
      <c r="I25" s="95"/>
      <c r="J25" s="4"/>
      <c r="K25" s="4"/>
      <c r="L25" s="4"/>
      <c r="M25" s="4"/>
      <c r="N25" s="4"/>
      <c r="O25" s="4"/>
      <c r="P25" s="4"/>
      <c r="Q25" s="15">
        <f t="shared" ref="Q25:Q28" si="2">SUM(J25:P25)/4</f>
        <v>0</v>
      </c>
    </row>
    <row r="26" spans="2:17" x14ac:dyDescent="0.25">
      <c r="B26" s="6"/>
      <c r="C26" s="3"/>
      <c r="D26" s="94"/>
      <c r="E26" s="87"/>
      <c r="F26" s="87"/>
      <c r="G26" s="87"/>
      <c r="H26" s="87"/>
      <c r="I26" s="95"/>
      <c r="J26" s="12"/>
      <c r="K26" s="4"/>
      <c r="L26" s="12"/>
      <c r="M26" s="4"/>
      <c r="N26" s="4"/>
      <c r="O26" s="4"/>
      <c r="P26" s="4"/>
      <c r="Q26" s="15">
        <f t="shared" si="2"/>
        <v>0</v>
      </c>
    </row>
    <row r="27" spans="2:17" x14ac:dyDescent="0.25">
      <c r="B27" s="6"/>
      <c r="C27" s="3"/>
      <c r="D27" s="94"/>
      <c r="E27" s="87"/>
      <c r="F27" s="87"/>
      <c r="G27" s="87"/>
      <c r="H27" s="87"/>
      <c r="I27" s="95"/>
      <c r="J27" s="4"/>
      <c r="K27" s="4"/>
      <c r="L27" s="4"/>
      <c r="M27" s="4"/>
      <c r="N27" s="4"/>
      <c r="O27" s="4"/>
      <c r="P27" s="4"/>
      <c r="Q27" s="15">
        <f t="shared" si="2"/>
        <v>0</v>
      </c>
    </row>
    <row r="28" spans="2:17" x14ac:dyDescent="0.25">
      <c r="B28" s="6"/>
      <c r="C28" s="3"/>
      <c r="D28" s="94"/>
      <c r="E28" s="87"/>
      <c r="F28" s="87"/>
      <c r="G28" s="87"/>
      <c r="H28" s="87"/>
      <c r="I28" s="95"/>
      <c r="J28" s="4"/>
      <c r="K28" s="4"/>
      <c r="L28" s="4"/>
      <c r="M28" s="4"/>
      <c r="N28" s="4"/>
      <c r="O28" s="4"/>
      <c r="P28" s="4"/>
      <c r="Q28" s="15">
        <f t="shared" si="2"/>
        <v>0</v>
      </c>
    </row>
    <row r="29" spans="2:17" x14ac:dyDescent="0.25">
      <c r="B29" s="6"/>
      <c r="C29" s="3"/>
      <c r="D29" s="94"/>
      <c r="E29" s="87"/>
      <c r="F29" s="87"/>
      <c r="G29" s="87"/>
      <c r="H29" s="87"/>
      <c r="I29" s="95"/>
      <c r="J29" s="4"/>
      <c r="K29" s="16"/>
      <c r="L29" s="4"/>
      <c r="M29" s="4"/>
      <c r="N29" s="4"/>
      <c r="O29" s="4"/>
      <c r="P29" s="4"/>
      <c r="Q29" s="15">
        <f t="shared" ref="Q29:Q45" si="3">SUM(J29:P29)/7</f>
        <v>0</v>
      </c>
    </row>
    <row r="30" spans="2:17" x14ac:dyDescent="0.25">
      <c r="B30" s="6"/>
      <c r="C30" s="3"/>
      <c r="D30" s="94"/>
      <c r="E30" s="87"/>
      <c r="F30" s="87"/>
      <c r="G30" s="87"/>
      <c r="H30" s="87"/>
      <c r="I30" s="95"/>
      <c r="J30" s="4"/>
      <c r="K30" s="16"/>
      <c r="L30" s="4"/>
      <c r="M30" s="4"/>
      <c r="N30" s="4"/>
      <c r="O30" s="4"/>
      <c r="P30" s="4"/>
      <c r="Q30" s="15">
        <f t="shared" si="3"/>
        <v>0</v>
      </c>
    </row>
    <row r="31" spans="2:17" x14ac:dyDescent="0.25">
      <c r="B31" s="6"/>
      <c r="C31" s="3"/>
      <c r="D31" s="94"/>
      <c r="E31" s="87"/>
      <c r="F31" s="87"/>
      <c r="G31" s="87"/>
      <c r="H31" s="87"/>
      <c r="I31" s="95"/>
      <c r="J31" s="4"/>
      <c r="K31" s="16"/>
      <c r="L31" s="4"/>
      <c r="M31" s="4"/>
      <c r="N31" s="4"/>
      <c r="O31" s="4"/>
      <c r="P31" s="4"/>
      <c r="Q31" s="15">
        <f t="shared" si="3"/>
        <v>0</v>
      </c>
    </row>
    <row r="32" spans="2:17" x14ac:dyDescent="0.25">
      <c r="B32" s="6"/>
      <c r="C32" s="6"/>
      <c r="D32" s="83"/>
      <c r="E32" s="83"/>
      <c r="F32" s="83"/>
      <c r="G32" s="83"/>
      <c r="H32" s="83"/>
      <c r="I32" s="83"/>
      <c r="J32" s="4"/>
      <c r="K32" s="4"/>
      <c r="L32" s="4"/>
      <c r="M32" s="4"/>
      <c r="N32" s="4"/>
      <c r="O32" s="4"/>
      <c r="P32" s="4"/>
      <c r="Q32" s="15">
        <f t="shared" si="3"/>
        <v>0</v>
      </c>
    </row>
    <row r="33" spans="2:17" x14ac:dyDescent="0.25">
      <c r="B33" s="6"/>
      <c r="C33" s="6"/>
      <c r="D33" s="83"/>
      <c r="E33" s="83"/>
      <c r="F33" s="83"/>
      <c r="G33" s="83"/>
      <c r="H33" s="83"/>
      <c r="I33" s="83"/>
      <c r="J33" s="4"/>
      <c r="K33" s="4"/>
      <c r="L33" s="4"/>
      <c r="M33" s="4"/>
      <c r="N33" s="4"/>
      <c r="O33" s="4"/>
      <c r="P33" s="4"/>
      <c r="Q33" s="15">
        <f t="shared" si="3"/>
        <v>0</v>
      </c>
    </row>
    <row r="34" spans="2:17" x14ac:dyDescent="0.25">
      <c r="B34" s="6">
        <f t="shared" ref="B34:B48" si="4">B33+1</f>
        <v>1</v>
      </c>
      <c r="C34" s="6"/>
      <c r="D34" s="83"/>
      <c r="E34" s="83"/>
      <c r="F34" s="83"/>
      <c r="G34" s="83"/>
      <c r="H34" s="83"/>
      <c r="I34" s="83"/>
      <c r="J34" s="4"/>
      <c r="K34" s="4"/>
      <c r="L34" s="4"/>
      <c r="M34" s="4"/>
      <c r="N34" s="4"/>
      <c r="O34" s="4"/>
      <c r="P34" s="4"/>
      <c r="Q34" s="15">
        <f t="shared" si="3"/>
        <v>0</v>
      </c>
    </row>
    <row r="35" spans="2:17" x14ac:dyDescent="0.25">
      <c r="B35" s="6">
        <f t="shared" si="4"/>
        <v>2</v>
      </c>
      <c r="C35" s="6"/>
      <c r="D35" s="83"/>
      <c r="E35" s="83"/>
      <c r="F35" s="83"/>
      <c r="G35" s="83"/>
      <c r="H35" s="83"/>
      <c r="I35" s="83"/>
      <c r="J35" s="4"/>
      <c r="K35" s="4"/>
      <c r="L35" s="4"/>
      <c r="M35" s="4"/>
      <c r="N35" s="4"/>
      <c r="O35" s="4"/>
      <c r="P35" s="4"/>
      <c r="Q35" s="15">
        <f t="shared" si="3"/>
        <v>0</v>
      </c>
    </row>
    <row r="36" spans="2:17" x14ac:dyDescent="0.25">
      <c r="B36" s="6">
        <f t="shared" si="4"/>
        <v>3</v>
      </c>
      <c r="C36" s="6"/>
      <c r="D36" s="83"/>
      <c r="E36" s="83"/>
      <c r="F36" s="83"/>
      <c r="G36" s="83"/>
      <c r="H36" s="83"/>
      <c r="I36" s="83"/>
      <c r="J36" s="4"/>
      <c r="K36" s="4"/>
      <c r="L36" s="4"/>
      <c r="M36" s="4"/>
      <c r="N36" s="4"/>
      <c r="O36" s="4"/>
      <c r="P36" s="4"/>
      <c r="Q36" s="15">
        <f t="shared" si="3"/>
        <v>0</v>
      </c>
    </row>
    <row r="37" spans="2:17" x14ac:dyDescent="0.25">
      <c r="B37" s="6">
        <f t="shared" si="4"/>
        <v>4</v>
      </c>
      <c r="C37" s="6"/>
      <c r="D37" s="83"/>
      <c r="E37" s="83"/>
      <c r="F37" s="83"/>
      <c r="G37" s="83"/>
      <c r="H37" s="83"/>
      <c r="I37" s="83"/>
      <c r="J37" s="4"/>
      <c r="K37" s="4"/>
      <c r="L37" s="4"/>
      <c r="M37" s="4"/>
      <c r="N37" s="4"/>
      <c r="O37" s="4"/>
      <c r="P37" s="4"/>
      <c r="Q37" s="15">
        <f t="shared" si="3"/>
        <v>0</v>
      </c>
    </row>
    <row r="38" spans="2:17" x14ac:dyDescent="0.25">
      <c r="B38" s="6">
        <f t="shared" si="4"/>
        <v>5</v>
      </c>
      <c r="C38" s="6"/>
      <c r="D38" s="83"/>
      <c r="E38" s="83"/>
      <c r="F38" s="83"/>
      <c r="G38" s="83"/>
      <c r="H38" s="83"/>
      <c r="I38" s="83"/>
      <c r="J38" s="4"/>
      <c r="K38" s="4"/>
      <c r="L38" s="4"/>
      <c r="M38" s="4"/>
      <c r="N38" s="4"/>
      <c r="O38" s="4"/>
      <c r="P38" s="4"/>
      <c r="Q38" s="15">
        <f t="shared" si="3"/>
        <v>0</v>
      </c>
    </row>
    <row r="39" spans="2:17" x14ac:dyDescent="0.25">
      <c r="B39" s="6">
        <f t="shared" si="4"/>
        <v>6</v>
      </c>
      <c r="C39" s="6"/>
      <c r="D39" s="83"/>
      <c r="E39" s="83"/>
      <c r="F39" s="83"/>
      <c r="G39" s="83"/>
      <c r="H39" s="83"/>
      <c r="I39" s="83"/>
      <c r="J39" s="4"/>
      <c r="K39" s="4"/>
      <c r="L39" s="4"/>
      <c r="M39" s="4"/>
      <c r="N39" s="4"/>
      <c r="O39" s="4"/>
      <c r="P39" s="4"/>
      <c r="Q39" s="15">
        <f t="shared" si="3"/>
        <v>0</v>
      </c>
    </row>
    <row r="40" spans="2:17" x14ac:dyDescent="0.25">
      <c r="B40" s="6">
        <f t="shared" si="4"/>
        <v>7</v>
      </c>
      <c r="C40" s="6"/>
      <c r="D40" s="83"/>
      <c r="E40" s="83"/>
      <c r="F40" s="83"/>
      <c r="G40" s="83"/>
      <c r="H40" s="83"/>
      <c r="I40" s="83"/>
      <c r="J40" s="4"/>
      <c r="K40" s="4"/>
      <c r="L40" s="4"/>
      <c r="M40" s="4"/>
      <c r="N40" s="4"/>
      <c r="O40" s="4"/>
      <c r="P40" s="4"/>
      <c r="Q40" s="15">
        <f t="shared" si="3"/>
        <v>0</v>
      </c>
    </row>
    <row r="41" spans="2:17" x14ac:dyDescent="0.25">
      <c r="B41" s="6">
        <f t="shared" si="4"/>
        <v>8</v>
      </c>
      <c r="C41" s="6"/>
      <c r="D41" s="83"/>
      <c r="E41" s="83"/>
      <c r="F41" s="83"/>
      <c r="G41" s="83"/>
      <c r="H41" s="83"/>
      <c r="I41" s="83"/>
      <c r="J41" s="4"/>
      <c r="K41" s="4"/>
      <c r="L41" s="4"/>
      <c r="M41" s="4"/>
      <c r="N41" s="4"/>
      <c r="O41" s="4"/>
      <c r="P41" s="4"/>
      <c r="Q41" s="15">
        <f t="shared" si="3"/>
        <v>0</v>
      </c>
    </row>
    <row r="42" spans="2:17" x14ac:dyDescent="0.25">
      <c r="B42" s="6">
        <f t="shared" si="4"/>
        <v>9</v>
      </c>
      <c r="C42" s="6"/>
      <c r="D42" s="83"/>
      <c r="E42" s="83"/>
      <c r="F42" s="83"/>
      <c r="G42" s="83"/>
      <c r="H42" s="83"/>
      <c r="I42" s="83"/>
      <c r="J42" s="4"/>
      <c r="K42" s="4"/>
      <c r="L42" s="4"/>
      <c r="M42" s="4"/>
      <c r="N42" s="4"/>
      <c r="O42" s="4"/>
      <c r="P42" s="4"/>
      <c r="Q42" s="15">
        <f t="shared" si="3"/>
        <v>0</v>
      </c>
    </row>
    <row r="43" spans="2:17" x14ac:dyDescent="0.25">
      <c r="B43" s="6">
        <f t="shared" si="4"/>
        <v>10</v>
      </c>
      <c r="C43" s="6"/>
      <c r="D43" s="83"/>
      <c r="E43" s="83"/>
      <c r="F43" s="83"/>
      <c r="G43" s="83"/>
      <c r="H43" s="83"/>
      <c r="I43" s="83"/>
      <c r="J43" s="4"/>
      <c r="K43" s="4"/>
      <c r="L43" s="4"/>
      <c r="M43" s="4"/>
      <c r="N43" s="4"/>
      <c r="O43" s="4"/>
      <c r="P43" s="4"/>
      <c r="Q43" s="15">
        <f t="shared" si="3"/>
        <v>0</v>
      </c>
    </row>
    <row r="44" spans="2:17" x14ac:dyDescent="0.25">
      <c r="B44" s="6">
        <f t="shared" si="4"/>
        <v>11</v>
      </c>
      <c r="C44" s="6"/>
      <c r="D44" s="83"/>
      <c r="E44" s="83"/>
      <c r="F44" s="83"/>
      <c r="G44" s="83"/>
      <c r="H44" s="83"/>
      <c r="I44" s="83"/>
      <c r="J44" s="4"/>
      <c r="K44" s="4"/>
      <c r="L44" s="4"/>
      <c r="M44" s="4"/>
      <c r="N44" s="4"/>
      <c r="O44" s="4"/>
      <c r="P44" s="4"/>
      <c r="Q44" s="15">
        <f t="shared" si="3"/>
        <v>0</v>
      </c>
    </row>
    <row r="45" spans="2:17" x14ac:dyDescent="0.25">
      <c r="B45" s="6">
        <f t="shared" si="4"/>
        <v>12</v>
      </c>
      <c r="C45" s="7"/>
      <c r="D45" s="83"/>
      <c r="E45" s="83"/>
      <c r="F45" s="83"/>
      <c r="G45" s="83"/>
      <c r="H45" s="83"/>
      <c r="I45" s="83"/>
      <c r="J45" s="4"/>
      <c r="K45" s="4"/>
      <c r="L45" s="4"/>
      <c r="M45" s="4"/>
      <c r="N45" s="4"/>
      <c r="O45" s="4"/>
      <c r="P45" s="4"/>
      <c r="Q45" s="15">
        <f t="shared" si="3"/>
        <v>0</v>
      </c>
    </row>
    <row r="46" spans="2:17" x14ac:dyDescent="0.25">
      <c r="B46" s="6">
        <f t="shared" si="4"/>
        <v>13</v>
      </c>
      <c r="C46" s="7"/>
      <c r="D46" s="83"/>
      <c r="E46" s="83"/>
      <c r="F46" s="83"/>
      <c r="G46" s="83"/>
      <c r="H46" s="83"/>
      <c r="I46" s="83"/>
      <c r="J46" s="4"/>
      <c r="K46" s="4"/>
      <c r="L46" s="4"/>
      <c r="M46" s="4"/>
      <c r="N46" s="4"/>
      <c r="O46" s="4"/>
      <c r="P46" s="4"/>
      <c r="Q46" s="15">
        <f t="shared" ref="Q46:Q48" si="5">SUM(J46:P46)/7</f>
        <v>0</v>
      </c>
    </row>
    <row r="47" spans="2:17" x14ac:dyDescent="0.25">
      <c r="B47" s="6">
        <f t="shared" si="4"/>
        <v>14</v>
      </c>
      <c r="C47" s="7"/>
      <c r="J47" s="4"/>
      <c r="K47" s="4"/>
      <c r="L47" s="4"/>
      <c r="M47" s="4"/>
      <c r="N47" s="4"/>
      <c r="O47" s="4"/>
      <c r="P47" s="4"/>
      <c r="Q47" s="15">
        <f t="shared" si="5"/>
        <v>0</v>
      </c>
    </row>
    <row r="48" spans="2:17" x14ac:dyDescent="0.25">
      <c r="B48" s="6">
        <f t="shared" si="4"/>
        <v>15</v>
      </c>
      <c r="C48" s="7"/>
      <c r="D48" s="83"/>
      <c r="E48" s="83"/>
      <c r="F48" s="83"/>
      <c r="G48" s="83"/>
      <c r="H48" s="83"/>
      <c r="I48" s="83"/>
      <c r="J48" s="4"/>
      <c r="K48" s="4"/>
      <c r="L48" s="4"/>
      <c r="M48" s="4"/>
      <c r="N48" s="4"/>
      <c r="O48" s="4"/>
      <c r="P48" s="4"/>
      <c r="Q48" s="15">
        <f t="shared" si="5"/>
        <v>0</v>
      </c>
    </row>
    <row r="49" spans="3:17" x14ac:dyDescent="0.25">
      <c r="C49" s="75"/>
      <c r="D49" s="75"/>
      <c r="E49" s="1"/>
    </row>
    <row r="50" spans="3:17" x14ac:dyDescent="0.25">
      <c r="C50" s="75"/>
      <c r="D50" s="75"/>
      <c r="E50" s="1"/>
      <c r="H50" s="79" t="s">
        <v>19</v>
      </c>
      <c r="I50" s="79"/>
      <c r="J50" s="4">
        <f>COUNTIF(J9:J48,"&gt;=70")</f>
        <v>10</v>
      </c>
      <c r="K50" s="16">
        <f t="shared" ref="K50:P50" si="6">COUNTIF(K9:K48,"&gt;=70")</f>
        <v>9</v>
      </c>
      <c r="L50" s="16">
        <f>COUNTIF(L9:L48,"&gt;=70")</f>
        <v>10</v>
      </c>
      <c r="M50" s="4">
        <f>COUNTIF(M9:M48,"&gt;=70")</f>
        <v>3</v>
      </c>
      <c r="N50" s="4">
        <f t="shared" si="6"/>
        <v>0</v>
      </c>
      <c r="O50" s="4">
        <f t="shared" si="6"/>
        <v>0</v>
      </c>
      <c r="P50" s="4">
        <f t="shared" si="6"/>
        <v>0</v>
      </c>
      <c r="Q50" s="14">
        <f>COUNTIF(Q9:Q48,"&gt;=70")</f>
        <v>2</v>
      </c>
    </row>
    <row r="51" spans="3:17" x14ac:dyDescent="0.25">
      <c r="C51" s="75"/>
      <c r="D51" s="75"/>
      <c r="E51" s="8"/>
      <c r="H51" s="79" t="s">
        <v>20</v>
      </c>
      <c r="I51" s="79"/>
      <c r="J51" s="4">
        <f>COUNTIF(J9:J49,"&lt;70")</f>
        <v>1</v>
      </c>
      <c r="K51" s="16">
        <f t="shared" ref="K51:P51" si="7">COUNTIF(K9:K49,"&lt;70")</f>
        <v>2</v>
      </c>
      <c r="L51" s="16">
        <f>COUNTIF(L9:L49,"&lt;70")</f>
        <v>1</v>
      </c>
      <c r="M51" s="4">
        <f>COUNTIF(M9:M49,"&lt;70")</f>
        <v>8</v>
      </c>
      <c r="N51" s="4">
        <f t="shared" si="7"/>
        <v>0</v>
      </c>
      <c r="O51" s="4">
        <f t="shared" si="7"/>
        <v>0</v>
      </c>
      <c r="P51" s="4">
        <f t="shared" si="7"/>
        <v>0</v>
      </c>
      <c r="Q51" s="14">
        <f>COUNTIF(Q9:Q16,"&lt;70")</f>
        <v>7</v>
      </c>
    </row>
    <row r="52" spans="3:17" x14ac:dyDescent="0.25">
      <c r="C52" s="75"/>
      <c r="D52" s="75"/>
      <c r="E52" s="75"/>
      <c r="H52" s="79" t="s">
        <v>21</v>
      </c>
      <c r="I52" s="79"/>
      <c r="J52" s="4">
        <f>COUNT(J9:J48)</f>
        <v>11</v>
      </c>
      <c r="K52" s="16">
        <f t="shared" ref="K52:P52" si="8">COUNT(K9:K48)</f>
        <v>11</v>
      </c>
      <c r="L52" s="16">
        <f>COUNT(L9:L48)</f>
        <v>11</v>
      </c>
      <c r="M52" s="4">
        <f>COUNT(M9:M48)</f>
        <v>11</v>
      </c>
      <c r="N52" s="4">
        <f t="shared" si="8"/>
        <v>0</v>
      </c>
      <c r="O52" s="4">
        <f t="shared" si="8"/>
        <v>0</v>
      </c>
      <c r="P52" s="4">
        <f t="shared" si="8"/>
        <v>0</v>
      </c>
      <c r="Q52" s="14">
        <f>COUNT(Q9:Q16)</f>
        <v>8</v>
      </c>
    </row>
    <row r="53" spans="3:17" x14ac:dyDescent="0.25">
      <c r="C53" s="75"/>
      <c r="D53" s="75"/>
      <c r="E53" s="1"/>
      <c r="H53" s="76" t="s">
        <v>16</v>
      </c>
      <c r="I53" s="76"/>
      <c r="J53" s="9">
        <f>J50/J52</f>
        <v>0.90909090909090906</v>
      </c>
      <c r="K53" s="11">
        <f t="shared" ref="K53:Q53" si="9">K50/K52</f>
        <v>0.81818181818181823</v>
      </c>
      <c r="L53" s="11">
        <f t="shared" si="9"/>
        <v>0.90909090909090906</v>
      </c>
      <c r="M53" s="24">
        <f t="shared" si="9"/>
        <v>0.27272727272727271</v>
      </c>
      <c r="N53" s="11" t="e">
        <f t="shared" si="9"/>
        <v>#DIV/0!</v>
      </c>
      <c r="O53" s="11" t="e">
        <f t="shared" si="9"/>
        <v>#DIV/0!</v>
      </c>
      <c r="P53" s="11" t="e">
        <f t="shared" si="9"/>
        <v>#DIV/0!</v>
      </c>
      <c r="Q53" s="13">
        <f t="shared" si="9"/>
        <v>0.25</v>
      </c>
    </row>
    <row r="54" spans="3:17" x14ac:dyDescent="0.25">
      <c r="C54" s="75"/>
      <c r="D54" s="75"/>
      <c r="E54" s="1"/>
      <c r="H54" s="76" t="s">
        <v>17</v>
      </c>
      <c r="I54" s="76"/>
      <c r="J54" s="9">
        <f>J51/J52</f>
        <v>9.0909090909090912E-2</v>
      </c>
      <c r="K54" s="9">
        <f t="shared" ref="K54:P54" si="10">K51/K52</f>
        <v>0.18181818181818182</v>
      </c>
      <c r="L54" s="11">
        <f t="shared" si="10"/>
        <v>9.0909090909090912E-2</v>
      </c>
      <c r="M54" s="24">
        <f t="shared" si="10"/>
        <v>0.72727272727272729</v>
      </c>
      <c r="N54" s="11" t="e">
        <f t="shared" si="10"/>
        <v>#DIV/0!</v>
      </c>
      <c r="O54" s="11" t="e">
        <f t="shared" si="10"/>
        <v>#DIV/0!</v>
      </c>
      <c r="P54" s="11" t="e">
        <f t="shared" si="10"/>
        <v>#DIV/0!</v>
      </c>
      <c r="Q54" s="13">
        <f t="shared" ref="Q54" si="11">Q51/Q52</f>
        <v>0.875</v>
      </c>
    </row>
    <row r="55" spans="3:17" x14ac:dyDescent="0.25">
      <c r="C55" s="75"/>
      <c r="D55" s="75"/>
      <c r="E55" s="8"/>
    </row>
    <row r="56" spans="3:17" x14ac:dyDescent="0.25">
      <c r="C56" s="1"/>
      <c r="D56" s="1"/>
      <c r="E56" s="8"/>
    </row>
    <row r="58" spans="3:17" x14ac:dyDescent="0.25">
      <c r="J58" s="77" t="s">
        <v>24</v>
      </c>
      <c r="K58" s="77"/>
      <c r="L58" s="77"/>
      <c r="M58" s="77"/>
      <c r="N58" s="77"/>
      <c r="O58" s="77"/>
      <c r="P58" s="77"/>
    </row>
    <row r="59" spans="3:17" x14ac:dyDescent="0.25">
      <c r="J59" s="78" t="s">
        <v>18</v>
      </c>
      <c r="K59" s="78"/>
      <c r="L59" s="78"/>
      <c r="M59" s="78"/>
      <c r="N59" s="78"/>
      <c r="O59" s="78"/>
      <c r="P59" s="78"/>
    </row>
  </sheetData>
  <mergeCells count="62">
    <mergeCell ref="N4:O4"/>
    <mergeCell ref="D28:I28"/>
    <mergeCell ref="D29:I29"/>
    <mergeCell ref="D30:I30"/>
    <mergeCell ref="D31:I31"/>
    <mergeCell ref="K6:P6"/>
    <mergeCell ref="D9:I9"/>
    <mergeCell ref="D10:I10"/>
    <mergeCell ref="D21:I21"/>
    <mergeCell ref="D20:I20"/>
    <mergeCell ref="D25:I25"/>
    <mergeCell ref="D26:I26"/>
    <mergeCell ref="D27:I27"/>
    <mergeCell ref="D12:I12"/>
    <mergeCell ref="D17:I17"/>
    <mergeCell ref="D18:I18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D6:G6"/>
    <mergeCell ref="D8:I8"/>
    <mergeCell ref="I6:J6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39:I39"/>
    <mergeCell ref="D40:I40"/>
    <mergeCell ref="D41:I41"/>
    <mergeCell ref="D42:I42"/>
    <mergeCell ref="D45:I45"/>
    <mergeCell ref="D46:I46"/>
    <mergeCell ref="J58:P58"/>
    <mergeCell ref="D43:I43"/>
    <mergeCell ref="D11:I11"/>
    <mergeCell ref="D16:I16"/>
    <mergeCell ref="D14:I14"/>
    <mergeCell ref="D15:I15"/>
    <mergeCell ref="D19:I19"/>
    <mergeCell ref="D22:I22"/>
    <mergeCell ref="D23:I23"/>
    <mergeCell ref="D24:I24"/>
    <mergeCell ref="D13:I13"/>
    <mergeCell ref="D32:I32"/>
  </mergeCells>
  <phoneticPr fontId="6" type="noConversion"/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ECONOMICA A</vt:lpstr>
      <vt:lpstr>ECONOMICA B</vt:lpstr>
      <vt:lpstr>HIGIENE</vt:lpstr>
      <vt:lpstr>ADO II</vt:lpstr>
      <vt:lpstr>SIX SIGMA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Gòmez Barrientos</cp:lastModifiedBy>
  <cp:lastPrinted>2024-03-01T19:21:01Z</cp:lastPrinted>
  <dcterms:created xsi:type="dcterms:W3CDTF">2023-03-14T19:16:59Z</dcterms:created>
  <dcterms:modified xsi:type="dcterms:W3CDTF">2025-06-05T04:10:36Z</dcterms:modified>
</cp:coreProperties>
</file>