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E28" i="24" l="1"/>
  <c r="I16" i="24"/>
  <c r="L16" i="24"/>
  <c r="I15" i="24"/>
  <c r="L15" i="24"/>
  <c r="I14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<sst xmlns="http://schemas.openxmlformats.org/spreadsheetml/2006/main" count="196" uniqueCount="53">
  <si>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</si>
  <si>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</si>
  <si>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</si>
  <si>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</si>
  <si>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</si>
  <si>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</si>
  <si>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</si>
  <si>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</si>
  <si>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</si>
  <si>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</si>
  <si>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</si>
  <si>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</si>
  <si>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</si>
  <si>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</si>
  <si>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</si>
  <si>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</si>
  <si>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</si>
  <si>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</si>
  <si>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</si>
  <si>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</si>
  <si>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</si>
  <si>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</si>
  <si>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</si>
  <si>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</si>
  <si>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</si>
  <si>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</si>
  <si>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</si>
  <si>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</si>
  <si>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</si>
  <si>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</si>
  <si>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</si>
  <si>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</si>
  <si>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</si>
  <si>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</si>
  <si>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</si>
  <si>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</si>
  <si>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</si>
  <si>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</si>
  <si>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</si>
  <si>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</si>
  <si>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GERENCIAL</t>
  </si>
  <si>
    <t>305 C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</si>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</sst>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0" zoomScaleNormal="80" zoomScaleSheetLayoutView="100" workbookViewId="0">
      <selection activeCell="D25" sqref="D25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42</v>
      </c>
      <c r="M8" s="39"/>
      <c r="N8" s="39"/>
    </row>
    <row r="10" spans="1:14" x14ac:dyDescent="0.4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8" t="s">
        <v>43</v>
      </c>
      <c r="B14" s="9" t="s">
        <v>21</v>
      </c>
      <c r="C14" s="23" t="s">
        <v>47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43</v>
      </c>
      <c r="B15" s="9" t="s">
        <v>21</v>
      </c>
      <c r="C15" s="23" t="s">
        <v>48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44</v>
      </c>
      <c r="B16" s="9" t="s">
        <v>21</v>
      </c>
      <c r="C16" s="23" t="s">
        <v>49</v>
      </c>
      <c r="D16" s="9" t="s">
        <v>52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45</v>
      </c>
      <c r="B17" s="9" t="s">
        <v>21</v>
      </c>
      <c r="C17" s="23" t="s">
        <v>50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46</v>
      </c>
      <c r="B18" s="9" t="s">
        <v>21</v>
      </c>
      <c r="C18" s="23" t="s">
        <v>51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">
        <v>34</v>
      </c>
      <c r="C37" s="45"/>
      <c r="D37" s="45"/>
      <c r="E37" s="13"/>
      <c r="F37" s="13"/>
      <c r="G37" s="45" t="s">
        <v>39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9" t="str">
        <f>'1'!A14</f>
        <v>COSTOS DE MANUFACTURA</v>
      </c>
      <c r="B14" s="9" t="s">
        <v>36</v>
      </c>
      <c r="C14" s="9" t="str">
        <f>'1'!C14</f>
        <v>205 A</v>
      </c>
      <c r="D14" s="9" t="str">
        <f>'1'!D14</f>
        <v>DLA</v>
      </c>
      <c r="E14" s="9">
        <f>'1'!E14</f>
        <v>35</v>
      </c>
      <c r="F14" s="9">
        <v>36</v>
      </c>
      <c r="G14" s="9"/>
      <c r="H14" s="10"/>
      <c r="I14" s="9">
        <f t="shared" ref="I14:I28" si="0">(E14-SUM(F14:G14))-K14</f>
        <v>-1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COSTOS DE MANUFACTURA</v>
      </c>
      <c r="B15" s="9" t="s">
        <v>36</v>
      </c>
      <c r="C15" s="9" t="str">
        <f>'1'!C15</f>
        <v>205 B</v>
      </c>
      <c r="D15" s="9" t="str">
        <f>'1'!D15</f>
        <v>DLA</v>
      </c>
      <c r="E15" s="9">
        <f>'1'!E15</f>
        <v>34</v>
      </c>
      <c r="F15" s="9">
        <v>37</v>
      </c>
      <c r="G15" s="9"/>
      <c r="H15" s="10"/>
      <c r="I15" s="9">
        <f t="shared" si="0"/>
        <v>-3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9" t="str">
        <f>'1'!A16</f>
        <v>CONTABILIDAD ORIENTADA A LOS NEGOCIOS</v>
      </c>
      <c r="B16" s="9" t="s">
        <v>36</v>
      </c>
      <c r="C16" s="9" t="str">
        <f>'1'!C16</f>
        <v>207 B</v>
      </c>
      <c r="D16" s="9" t="str">
        <f>'1'!D16</f>
        <v>IGE</v>
      </c>
      <c r="E16" s="9">
        <f>'1'!E16</f>
        <v>17</v>
      </c>
      <c r="F16" s="9">
        <v>10</v>
      </c>
      <c r="G16" s="9"/>
      <c r="H16" s="10"/>
      <c r="I16" s="9">
        <f t="shared" si="0"/>
        <v>7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83</v>
      </c>
      <c r="G28" s="17"/>
      <c r="H28" s="18"/>
      <c r="I28" s="17">
        <f t="shared" si="0"/>
        <v>3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v>28</v>
      </c>
      <c r="G14" s="23"/>
      <c r="H14" s="24"/>
      <c r="I14" s="23">
        <f t="shared" ref="I14:I28" si="0">(E14-SUM(F14:G14))-K14</f>
        <v>7</v>
      </c>
      <c r="J14" s="24"/>
      <c r="K14" s="23">
        <v>0</v>
      </c>
      <c r="L14" s="24">
        <f t="shared" ref="L14:L28" si="1">K14/E14</f>
        <v>0</v>
      </c>
      <c r="M14" s="23">
        <v>55</v>
      </c>
      <c r="N14" s="25">
        <v>0.72</v>
      </c>
    </row>
    <row r="15" spans="1:14" s="11" customFormat="1" x14ac:dyDescent="0.4">
      <c r="A15" s="23" t="str">
        <f>'1'!A15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v>27</v>
      </c>
      <c r="G15" s="23"/>
      <c r="H15" s="24"/>
      <c r="I15" s="23">
        <f t="shared" si="0"/>
        <v>7</v>
      </c>
      <c r="J15" s="24"/>
      <c r="K15" s="23">
        <v>0</v>
      </c>
      <c r="L15" s="24">
        <f t="shared" si="1"/>
        <v>0</v>
      </c>
      <c r="M15" s="23">
        <v>58</v>
      </c>
      <c r="N15" s="25">
        <v>0.73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v>10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59</v>
      </c>
      <c r="N16" s="2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65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57.333333333333336</v>
      </c>
      <c r="N28" s="19">
        <f>AVERAGE(N14:N27)</f>
        <v>0.7599999999999999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3" sqref="N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'3'!A14</f>
        <v>COSTOS DE MANUFACTURA</v>
      </c>
      <c r="B14" s="23" t="s">
        <v>38</v>
      </c>
      <c r="C14" s="23" t="str">
        <f>'3'!C14</f>
        <v>205 A</v>
      </c>
      <c r="D14" s="23" t="str">
        <f>'3'!D14</f>
        <v>DLA</v>
      </c>
      <c r="E14" s="23">
        <f>'3'!E14</f>
        <v>35</v>
      </c>
      <c r="F14" s="23">
        <v>28</v>
      </c>
      <c r="G14" s="23"/>
      <c r="H14" s="24"/>
      <c r="I14" s="23">
        <f t="shared" ref="I14:I28" si="0">(E14-SUM(F14:G14))-K14</f>
        <v>7</v>
      </c>
      <c r="J14" s="24"/>
      <c r="K14" s="23">
        <v>0</v>
      </c>
      <c r="L14" s="24">
        <f t="shared" ref="L14:L28" si="1">K14/E14</f>
        <v>0</v>
      </c>
      <c r="M14" s="23">
        <v>52</v>
      </c>
      <c r="N14" s="25">
        <v>0.72</v>
      </c>
    </row>
    <row r="15" spans="1:14" s="11" customFormat="1" x14ac:dyDescent="0.4">
      <c r="A15" s="23" t="str">
        <f>'3'!A15</f>
        <v>COSTOS DE MANUFACTURA</v>
      </c>
      <c r="B15" s="23" t="s">
        <v>38</v>
      </c>
      <c r="C15" s="23" t="str">
        <f>'3'!C15</f>
        <v>205 B</v>
      </c>
      <c r="D15" s="23" t="str">
        <f>'3'!D15</f>
        <v>DLA</v>
      </c>
      <c r="E15" s="23">
        <f>'3'!E15</f>
        <v>34</v>
      </c>
      <c r="F15" s="23">
        <v>27</v>
      </c>
      <c r="G15" s="23"/>
      <c r="H15" s="24"/>
      <c r="I15" s="23">
        <f t="shared" si="0"/>
        <v>7</v>
      </c>
      <c r="J15" s="24"/>
      <c r="K15" s="23">
        <v>0</v>
      </c>
      <c r="L15" s="24">
        <f t="shared" si="1"/>
        <v>0</v>
      </c>
      <c r="M15" s="23">
        <v>52</v>
      </c>
      <c r="N15" s="25">
        <v>0.73</v>
      </c>
    </row>
    <row r="16" spans="1:14" s="11" customFormat="1" ht="24.6" x14ac:dyDescent="0.4">
      <c r="A16" s="23" t="str">
        <f>'3'!A16</f>
        <v>CONTABILIDAD ORIENTADA A LOS NEGOCIOS</v>
      </c>
      <c r="B16" s="23" t="s">
        <v>37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5</v>
      </c>
      <c r="G16" s="23"/>
      <c r="H16" s="24"/>
      <c r="I16" s="23">
        <f t="shared" si="0"/>
        <v>12</v>
      </c>
      <c r="J16" s="24"/>
      <c r="K16" s="23">
        <v>0</v>
      </c>
      <c r="L16" s="24">
        <f t="shared" si="1"/>
        <v>0</v>
      </c>
      <c r="M16" s="23">
        <v>33</v>
      </c>
      <c r="N16" s="25">
        <v>0.42</v>
      </c>
    </row>
    <row r="17" spans="1:14" s="11" customFormat="1" x14ac:dyDescent="0.4">
      <c r="A17" s="23" t="s">
        <v>40</v>
      </c>
      <c r="B17" s="23" t="s">
        <v>38</v>
      </c>
      <c r="C17" s="23" t="s">
        <v>41</v>
      </c>
      <c r="D17" s="23" t="s">
        <v>31</v>
      </c>
      <c r="E17" s="23">
        <v>12</v>
      </c>
      <c r="F17" s="23">
        <v>9</v>
      </c>
      <c r="G17" s="23"/>
      <c r="H17" s="24"/>
      <c r="I17" s="23">
        <v>3</v>
      </c>
      <c r="J17" s="24"/>
      <c r="K17" s="23">
        <v>0</v>
      </c>
      <c r="L17" s="24">
        <v>0</v>
      </c>
      <c r="M17" s="23">
        <v>58</v>
      </c>
      <c r="N17" s="25">
        <v>0.75</v>
      </c>
    </row>
    <row r="18" spans="1:14" s="11" customFormat="1" x14ac:dyDescent="0.4">
      <c r="A18" s="9"/>
      <c r="B18" s="9"/>
      <c r="C18" s="23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98</v>
      </c>
      <c r="F28" s="17">
        <f>SUM(F14:F27)</f>
        <v>69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48.75</v>
      </c>
      <c r="N28" s="19">
        <f>AVERAGE(N14:N27)</f>
        <v>0.65500000000000003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22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/>
      <c r="C14" s="23" t="str">
        <f>'1'!C14</f>
        <v>205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6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COSTOS DE MANUFACTURA</v>
      </c>
      <c r="B15" s="23"/>
      <c r="C15" s="23" t="str">
        <f>'1'!C15</f>
        <v>205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ht="24.6" x14ac:dyDescent="0.4">
      <c r="A16" s="23" t="str">
        <f>'1'!A16</f>
        <v>CONTABILIDAD ORIENTADA A LOS NEGOCIOS</v>
      </c>
      <c r="B16" s="23"/>
      <c r="C16" s="23" t="str">
        <f>'1'!C16</f>
        <v>207 B</v>
      </c>
      <c r="D16" s="23" t="str">
        <f>'1'!D16</f>
        <v>IGE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2025-03-21T00:17:57Z</dcterms:modified>
  <cp:category/>
  <cp:contentStatus/>
</cp:coreProperties>
</file>