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Francisco\Desktop\ITSSAT FEBRERO 2025\"/>
    </mc:Choice>
  </mc:AlternateContent>
  <bookViews>
    <workbookView xWindow="0" yWindow="0" windowWidth="19200" windowHeight="8094" activeTab="2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23" l="1"/>
  <c r="F15" i="23"/>
  <c r="F16" i="23"/>
  <c r="F17" i="23"/>
  <c r="F18" i="23"/>
  <c r="E14" i="23"/>
  <c r="E15" i="23"/>
  <c r="E16" i="23"/>
  <c r="E17" i="23"/>
  <c r="E18" i="23"/>
  <c r="A14" i="23"/>
  <c r="A15" i="23"/>
  <c r="A16" i="23"/>
  <c r="A17" i="23"/>
  <c r="A18" i="23"/>
  <c r="D14" i="24" l="1"/>
  <c r="D15" i="24"/>
  <c r="A14" i="22" l="1"/>
  <c r="C14" i="22"/>
  <c r="D14" i="22"/>
  <c r="E14" i="22"/>
  <c r="A15" i="22"/>
  <c r="C15" i="22"/>
  <c r="D15" i="22"/>
  <c r="E15" i="22"/>
  <c r="A16" i="22"/>
  <c r="C16" i="22"/>
  <c r="D16" i="22"/>
  <c r="E16" i="22"/>
  <c r="N28" i="25" l="1"/>
  <c r="M28" i="25"/>
  <c r="K28" i="25"/>
  <c r="G28" i="25"/>
  <c r="F28" i="25"/>
  <c r="I16" i="25"/>
  <c r="J16" i="25" s="1"/>
  <c r="D16" i="25"/>
  <c r="C16" i="25"/>
  <c r="A16" i="25"/>
  <c r="I15" i="25"/>
  <c r="J15" i="25" s="1"/>
  <c r="D15" i="25"/>
  <c r="C15" i="25"/>
  <c r="A15" i="25"/>
  <c r="I14" i="25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B10" i="24"/>
  <c r="B37" i="24" s="1"/>
  <c r="L8" i="24"/>
  <c r="H8" i="24"/>
  <c r="E8" i="24"/>
  <c r="N28" i="23"/>
  <c r="M28" i="23"/>
  <c r="K28" i="23"/>
  <c r="G28" i="23"/>
  <c r="F28" i="23"/>
  <c r="D16" i="23"/>
  <c r="D16" i="24" s="1"/>
  <c r="C16" i="23"/>
  <c r="C16" i="24" s="1"/>
  <c r="A16" i="24"/>
  <c r="D15" i="23"/>
  <c r="C15" i="23"/>
  <c r="C15" i="24" s="1"/>
  <c r="A15" i="24"/>
  <c r="D14" i="23"/>
  <c r="C14" i="23"/>
  <c r="C14" i="24" s="1"/>
  <c r="A14" i="24"/>
  <c r="B10" i="23"/>
  <c r="B37" i="23" s="1"/>
  <c r="L8" i="23"/>
  <c r="H8" i="23"/>
  <c r="E8" i="23"/>
  <c r="L16" i="22"/>
  <c r="B10" i="22"/>
  <c r="B37" i="22" s="1"/>
  <c r="L8" i="22"/>
  <c r="H8" i="22"/>
  <c r="E8" i="22"/>
  <c r="N28" i="22"/>
  <c r="M28" i="22"/>
  <c r="F28" i="22"/>
  <c r="I16" i="22"/>
  <c r="L15" i="22"/>
  <c r="I15" i="22"/>
  <c r="N28" i="10"/>
  <c r="M28" i="10"/>
  <c r="K28" i="10"/>
  <c r="F28" i="10"/>
  <c r="E28" i="10"/>
  <c r="L16" i="10"/>
  <c r="I16" i="10"/>
  <c r="L15" i="10"/>
  <c r="I15" i="10"/>
  <c r="L14" i="10"/>
  <c r="I14" i="10"/>
  <c r="I16" i="23" l="1"/>
  <c r="E16" i="24"/>
  <c r="I15" i="23"/>
  <c r="E15" i="24"/>
  <c r="I14" i="23"/>
  <c r="E14" i="24"/>
  <c r="I14" i="22"/>
  <c r="L14" i="25"/>
  <c r="L15" i="25"/>
  <c r="L16" i="25"/>
  <c r="H14" i="25"/>
  <c r="H15" i="25"/>
  <c r="H16" i="25"/>
  <c r="E28" i="25"/>
  <c r="L14" i="23"/>
  <c r="L15" i="23"/>
  <c r="L16" i="23"/>
  <c r="E28" i="23"/>
  <c r="L14" i="22"/>
  <c r="E28" i="22"/>
  <c r="I28" i="10"/>
  <c r="L28" i="10"/>
  <c r="E28" i="24" l="1"/>
  <c r="I16" i="24"/>
  <c r="L16" i="24"/>
  <c r="I15" i="24"/>
  <c r="L15" i="24"/>
  <c r="I14" i="24"/>
  <c r="L14" i="24"/>
  <c r="I28" i="25"/>
  <c r="J28" i="25" s="1"/>
  <c r="L28" i="25"/>
  <c r="H28" i="25"/>
  <c r="I28" i="24"/>
  <c r="L28" i="24"/>
  <c r="I28" i="23"/>
  <c r="L28" i="23"/>
  <c r="I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<sst xmlns="http://schemas.openxmlformats.org/spreadsheetml/2006/main" count="210" uniqueCount="54">
  <si>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</si>
  <si>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</si>
  <si>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</si>
  <si>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</si>
  <si>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</si>
  <si>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</si>
  <si>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</si>
  <si>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</si>
  <si>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</si>
  <si>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</si>
  <si>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</si>
  <si>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</si>
  <si>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</si>
  <si>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</si>
  <si>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</si>
  <si>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</si>
  <si>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</si>
  <si>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</si>
  <si>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</si>
  <si>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</si>
  <si>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</si>
  <si>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</si>
  <si>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</si>
  <si>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</si>
  <si>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</si>
  <si>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</si>
  <si>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</si>
  <si>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</si>
  <si>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</si>
  <si>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</si>
  <si>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</si>
  <si>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DLA</t>
  </si>
  <si>
    <t xml:space="preserve">LICENCIATURA EN ADMINISTRACION </t>
  </si>
  <si>
    <t>LICENCIATURA EN ADMINISTRACION</t>
  </si>
  <si>
    <t>M.C.A FRANCISCO TOTO MACHUCHO</t>
  </si>
  <si>
    <t>M.C.A. FRANCISCO TOTO MACHUCHO</t>
  </si>
  <si>
    <t>II</t>
  </si>
  <si>
    <t>III</t>
  </si>
  <si>
    <t>IV</t>
  </si>
  <si>
    <t>L.A.E. RENATA RAMOS MORENO</t>
  </si>
  <si>
    <t>CONTABILIDAD GERENCIAL</t>
  </si>
  <si>
    <t>305 C</t>
  </si>
  <si>
    <t>FEBRERO-JUNIO 2025</t>
  </si>
  <si>
    <t>COSTOS DE MANUFACTURA</t>
  </si>
  <si>
    <t>CONTABILIDAD ORIENTADA A LOS NEGOCIOS</t>
  </si>
  <si>
    <t>DERECHO FISCAL</t>
  </si>
  <si>
    <t>ADMINISTRACIÓN FINANCIERA 2</t>
  </si>
  <si>
    <t>205 A</t>
  </si>
  <si>
    <t>205 B</t>
  </si>
  <si>
    <t>207 B</t>
  </si>
  <si>
    <t>405 C</t>
  </si>
  <si>
    <t>605 B</t>
  </si>
  <si>
    <t>IGE</t>
  </si>
  <si>
    <t>ADMINISRACIÓN FINANCIERA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</si>
</sst>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9" fontId="5" fillId="0" borderId="1" xfId="1" applyFont="1" applyBorder="1" applyAlignment="1">
      <alignment horizontal="center" vertical="center" wrapText="1"/>
    </xf>
    <xf numFmtId="9" fontId="5" fillId="0" borderId="9" xfId="1" applyFont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3</xdr:col>
      <xdr:colOff>1546293</xdr:colOff>
      <xdr:row>43</xdr:row>
      <xdr:rowOff>32831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2649" y="7267372"/>
          <a:ext cx="2762250" cy="23431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4</xdr:col>
      <xdr:colOff>243168</xdr:colOff>
      <xdr:row>43</xdr:row>
      <xdr:rowOff>39220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2506" y="7265894"/>
          <a:ext cx="2762250" cy="23431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4</xdr:col>
      <xdr:colOff>359709</xdr:colOff>
      <xdr:row>43</xdr:row>
      <xdr:rowOff>39220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2506" y="7265894"/>
          <a:ext cx="2762250" cy="23431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4</xdr:col>
      <xdr:colOff>332815</xdr:colOff>
      <xdr:row>43</xdr:row>
      <xdr:rowOff>39220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2506" y="7265894"/>
          <a:ext cx="2762250" cy="23431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4</xdr:col>
      <xdr:colOff>180415</xdr:colOff>
      <xdr:row>43</xdr:row>
      <xdr:rowOff>39220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2506" y="7265894"/>
          <a:ext cx="2762250" cy="2343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22" zoomScale="80" zoomScaleNormal="80" zoomScaleSheetLayoutView="100" workbookViewId="0">
      <selection activeCell="E14" sqref="E14:E18"/>
    </sheetView>
  </sheetViews>
  <sheetFormatPr baseColWidth="10" defaultColWidth="11.41796875" defaultRowHeight="12.3" x14ac:dyDescent="0.4"/>
  <cols>
    <col min="1" max="1" width="38.578125" style="1" bestFit="1" customWidth="1"/>
    <col min="2" max="2" width="7.26171875" style="1" customWidth="1"/>
    <col min="3" max="3" width="9.5234375" style="1" customWidth="1"/>
    <col min="4" max="4" width="25.83984375" style="1" customWidth="1"/>
    <col min="5" max="5" width="9.41796875" style="1" customWidth="1"/>
    <col min="6" max="6" width="8.68359375" style="1" customWidth="1"/>
    <col min="7" max="10" width="11.26171875" style="1" customWidth="1"/>
    <col min="11" max="12" width="7.578125" style="1" customWidth="1"/>
    <col min="13" max="16384" width="11.41796875" style="1"/>
  </cols>
  <sheetData>
    <row r="1" spans="1:14" ht="62.25" customHeight="1" x14ac:dyDescent="0.4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x14ac:dyDescent="0.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4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4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4">
      <c r="A6" s="28" t="s">
        <v>2</v>
      </c>
      <c r="B6" s="28"/>
      <c r="C6" s="28"/>
      <c r="D6" s="28"/>
      <c r="E6" s="29" t="s">
        <v>32</v>
      </c>
      <c r="F6" s="29"/>
      <c r="G6" s="29"/>
      <c r="H6" s="29"/>
      <c r="I6" s="3"/>
      <c r="J6" s="3"/>
      <c r="K6" s="3"/>
      <c r="L6" s="3"/>
      <c r="M6" s="3"/>
      <c r="N6" s="3"/>
    </row>
    <row r="7" spans="1:14" x14ac:dyDescent="0.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4">
      <c r="A8" s="4" t="s">
        <v>3</v>
      </c>
      <c r="B8" s="39" t="s">
        <v>4</v>
      </c>
      <c r="C8" s="39"/>
      <c r="D8" s="14" t="s">
        <v>5</v>
      </c>
      <c r="E8" s="5">
        <v>5</v>
      </c>
      <c r="G8" s="4" t="s">
        <v>6</v>
      </c>
      <c r="H8" s="5">
        <v>4</v>
      </c>
      <c r="I8" s="38" t="s">
        <v>7</v>
      </c>
      <c r="J8" s="38"/>
      <c r="K8" s="38"/>
      <c r="L8" s="39" t="s">
        <v>42</v>
      </c>
      <c r="M8" s="39"/>
      <c r="N8" s="39"/>
    </row>
    <row r="10" spans="1:14" x14ac:dyDescent="0.4">
      <c r="A10" s="4" t="s">
        <v>8</v>
      </c>
      <c r="B10" s="39" t="s">
        <v>35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</row>
    <row r="11" spans="1:14" ht="12.6" thickBot="1" x14ac:dyDescent="0.4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4">
      <c r="A12" s="40" t="s">
        <v>9</v>
      </c>
      <c r="B12" s="36" t="s">
        <v>10</v>
      </c>
      <c r="C12" s="36" t="s">
        <v>11</v>
      </c>
      <c r="D12" s="31" t="s">
        <v>12</v>
      </c>
      <c r="E12" s="31" t="s">
        <v>13</v>
      </c>
      <c r="F12" s="31" t="s">
        <v>14</v>
      </c>
      <c r="G12" s="31"/>
      <c r="H12" s="31" t="s">
        <v>15</v>
      </c>
      <c r="I12" s="31" t="s">
        <v>16</v>
      </c>
      <c r="J12" s="31" t="s">
        <v>17</v>
      </c>
      <c r="K12" s="31" t="s">
        <v>18</v>
      </c>
      <c r="L12" s="31" t="s">
        <v>19</v>
      </c>
      <c r="M12" s="31" t="s">
        <v>20</v>
      </c>
      <c r="N12" s="33" t="s">
        <v>21</v>
      </c>
    </row>
    <row r="13" spans="1:14" x14ac:dyDescent="0.4">
      <c r="A13" s="41"/>
      <c r="B13" s="37"/>
      <c r="C13" s="37"/>
      <c r="D13" s="32"/>
      <c r="E13" s="32"/>
      <c r="F13" s="7" t="s">
        <v>22</v>
      </c>
      <c r="G13" s="7" t="s">
        <v>23</v>
      </c>
      <c r="H13" s="32"/>
      <c r="I13" s="32"/>
      <c r="J13" s="32"/>
      <c r="K13" s="32"/>
      <c r="L13" s="32"/>
      <c r="M13" s="32"/>
      <c r="N13" s="34"/>
    </row>
    <row r="14" spans="1:14" s="11" customFormat="1" x14ac:dyDescent="0.4">
      <c r="A14" s="8" t="s">
        <v>43</v>
      </c>
      <c r="B14" s="9" t="s">
        <v>21</v>
      </c>
      <c r="C14" s="23" t="s">
        <v>47</v>
      </c>
      <c r="D14" s="9" t="s">
        <v>31</v>
      </c>
      <c r="E14" s="9">
        <v>35</v>
      </c>
      <c r="F14" s="9">
        <v>35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71.819999999999993</v>
      </c>
      <c r="N14" s="15">
        <v>1</v>
      </c>
    </row>
    <row r="15" spans="1:14" s="11" customFormat="1" x14ac:dyDescent="0.4">
      <c r="A15" s="8" t="s">
        <v>43</v>
      </c>
      <c r="B15" s="9" t="s">
        <v>21</v>
      </c>
      <c r="C15" s="23" t="s">
        <v>48</v>
      </c>
      <c r="D15" s="9" t="s">
        <v>31</v>
      </c>
      <c r="E15" s="9">
        <v>34</v>
      </c>
      <c r="F15" s="9">
        <v>34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70.41</v>
      </c>
      <c r="N15" s="15">
        <v>1</v>
      </c>
    </row>
    <row r="16" spans="1:14" s="11" customFormat="1" ht="24.6" x14ac:dyDescent="0.4">
      <c r="A16" s="8" t="s">
        <v>44</v>
      </c>
      <c r="B16" s="9" t="s">
        <v>21</v>
      </c>
      <c r="C16" s="23" t="s">
        <v>49</v>
      </c>
      <c r="D16" s="9" t="s">
        <v>52</v>
      </c>
      <c r="E16" s="9">
        <v>17</v>
      </c>
      <c r="F16" s="9">
        <v>17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70.05</v>
      </c>
      <c r="N16" s="15">
        <v>1</v>
      </c>
    </row>
    <row r="17" spans="1:14" s="11" customFormat="1" x14ac:dyDescent="0.4">
      <c r="A17" s="8" t="s">
        <v>45</v>
      </c>
      <c r="B17" s="9" t="s">
        <v>21</v>
      </c>
      <c r="C17" s="23" t="s">
        <v>50</v>
      </c>
      <c r="D17" s="9" t="s">
        <v>31</v>
      </c>
      <c r="E17" s="9">
        <v>10</v>
      </c>
      <c r="F17" s="9">
        <v>10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70.2</v>
      </c>
      <c r="N17" s="15">
        <v>1</v>
      </c>
    </row>
    <row r="18" spans="1:14" s="11" customFormat="1" x14ac:dyDescent="0.4">
      <c r="A18" s="8" t="s">
        <v>46</v>
      </c>
      <c r="B18" s="9" t="s">
        <v>21</v>
      </c>
      <c r="C18" s="23" t="s">
        <v>51</v>
      </c>
      <c r="D18" s="9" t="s">
        <v>31</v>
      </c>
      <c r="E18" s="9">
        <v>27</v>
      </c>
      <c r="F18" s="9">
        <v>27</v>
      </c>
      <c r="G18" s="9"/>
      <c r="H18" s="10"/>
      <c r="I18" s="9">
        <v>0</v>
      </c>
      <c r="J18" s="10"/>
      <c r="K18" s="9">
        <v>0</v>
      </c>
      <c r="L18" s="10">
        <v>0</v>
      </c>
      <c r="M18" s="9">
        <v>70</v>
      </c>
      <c r="N18" s="15">
        <v>1</v>
      </c>
    </row>
    <row r="19" spans="1:14" s="11" customFormat="1" x14ac:dyDescent="0.4">
      <c r="A19" s="21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4">
      <c r="A20" s="21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4">
      <c r="A21" s="21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4">
      <c r="A22" s="21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4">
      <c r="A23" s="21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4">
      <c r="A24" s="21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4">
      <c r="A25" s="21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4">
      <c r="A26" s="21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4">
      <c r="A27" s="21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2.6" thickBot="1" x14ac:dyDescent="0.4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123</v>
      </c>
      <c r="F28" s="17">
        <f>SUM(F14:F27)</f>
        <v>123</v>
      </c>
      <c r="G28" s="17"/>
      <c r="H28" s="18"/>
      <c r="I28" s="17">
        <f t="shared" si="0"/>
        <v>0</v>
      </c>
      <c r="J28" s="18"/>
      <c r="K28" s="17">
        <f>SUM(K14:K27)</f>
        <v>0</v>
      </c>
      <c r="L28" s="18">
        <f t="shared" si="1"/>
        <v>0</v>
      </c>
      <c r="M28" s="17">
        <f>AVERAGE(M14:M27)</f>
        <v>70.495999999999995</v>
      </c>
      <c r="N28" s="19">
        <f>AVERAGE(N14:N27)</f>
        <v>1</v>
      </c>
    </row>
    <row r="30" spans="1:14" ht="120" customHeight="1" x14ac:dyDescent="0.4">
      <c r="A30" s="35" t="s">
        <v>26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4">
      <c r="A32" s="12"/>
    </row>
    <row r="33" spans="1:10" x14ac:dyDescent="0.4">
      <c r="B33" s="42" t="s">
        <v>27</v>
      </c>
      <c r="C33" s="42"/>
      <c r="D33" s="42"/>
      <c r="G33" s="27" t="s">
        <v>28</v>
      </c>
      <c r="H33" s="27"/>
      <c r="I33" s="27"/>
      <c r="J33" s="27"/>
    </row>
    <row r="34" spans="1:10" ht="62.25" customHeight="1" x14ac:dyDescent="0.4">
      <c r="B34" s="43"/>
      <c r="C34" s="43"/>
      <c r="D34" s="43"/>
      <c r="G34" s="39"/>
      <c r="H34" s="39"/>
      <c r="I34" s="39"/>
      <c r="J34" s="39"/>
    </row>
    <row r="35" spans="1:10" hidden="1" x14ac:dyDescent="0.4">
      <c r="A35" s="44" t="e">
        <v>#REF!</v>
      </c>
      <c r="B35" s="44"/>
      <c r="C35" s="6"/>
      <c r="E35" s="44"/>
      <c r="F35" s="44"/>
      <c r="G35" s="44"/>
      <c r="H35" s="44"/>
    </row>
    <row r="36" spans="1:10" hidden="1" x14ac:dyDescent="0.4"/>
    <row r="37" spans="1:10" ht="45" customHeight="1" x14ac:dyDescent="0.4">
      <c r="B37" s="45" t="s">
        <v>34</v>
      </c>
      <c r="C37" s="45"/>
      <c r="D37" s="45"/>
      <c r="E37" s="13"/>
      <c r="F37" s="13"/>
      <c r="G37" s="45" t="s">
        <v>39</v>
      </c>
      <c r="H37" s="45"/>
      <c r="I37" s="45"/>
      <c r="J37" s="45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A14" sqref="A14:A18"/>
    </sheetView>
  </sheetViews>
  <sheetFormatPr baseColWidth="10" defaultColWidth="11.41796875" defaultRowHeight="12.3" x14ac:dyDescent="0.4"/>
  <cols>
    <col min="1" max="1" width="38.578125" style="1" bestFit="1" customWidth="1"/>
    <col min="2" max="2" width="4.68359375" style="1" bestFit="1" customWidth="1"/>
    <col min="3" max="3" width="8.26171875" style="1" customWidth="1"/>
    <col min="4" max="4" width="21.83984375" style="1" customWidth="1"/>
    <col min="5" max="5" width="9.41796875" style="1" customWidth="1"/>
    <col min="6" max="12" width="7.578125" style="1" customWidth="1"/>
    <col min="13" max="16384" width="11.41796875" style="1"/>
  </cols>
  <sheetData>
    <row r="1" spans="1:14" ht="62.25" customHeight="1" x14ac:dyDescent="0.4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x14ac:dyDescent="0.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4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4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4">
      <c r="A6" s="28" t="s">
        <v>2</v>
      </c>
      <c r="B6" s="28"/>
      <c r="C6" s="28"/>
      <c r="D6" s="28"/>
      <c r="E6" s="29" t="s">
        <v>33</v>
      </c>
      <c r="F6" s="29"/>
      <c r="G6" s="29"/>
      <c r="H6" s="29"/>
      <c r="I6" s="3"/>
      <c r="J6" s="3"/>
      <c r="K6" s="3"/>
      <c r="L6" s="3"/>
      <c r="M6" s="3"/>
      <c r="N6" s="3"/>
    </row>
    <row r="7" spans="1:14" x14ac:dyDescent="0.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55000000000000004">
      <c r="A8" s="4" t="s">
        <v>3</v>
      </c>
      <c r="B8" s="39">
        <v>2</v>
      </c>
      <c r="C8" s="39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8" t="s">
        <v>7</v>
      </c>
      <c r="J8" s="38"/>
      <c r="K8" s="38"/>
      <c r="L8" s="39" t="str">
        <f>'1'!L8</f>
        <v>FEBRERO-JUNIO 2025</v>
      </c>
      <c r="M8" s="39"/>
      <c r="N8" s="39"/>
    </row>
    <row r="10" spans="1:14" x14ac:dyDescent="0.4">
      <c r="A10" s="4" t="s">
        <v>8</v>
      </c>
      <c r="B10" s="39" t="str">
        <f>'1'!B10</f>
        <v>M.C.A. FRANCISCO TOTO MACHUCHO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</row>
    <row r="11" spans="1:14" ht="12.6" thickBot="1" x14ac:dyDescent="0.4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4">
      <c r="A12" s="40" t="s">
        <v>9</v>
      </c>
      <c r="B12" s="36" t="s">
        <v>10</v>
      </c>
      <c r="C12" s="36" t="s">
        <v>11</v>
      </c>
      <c r="D12" s="31" t="s">
        <v>12</v>
      </c>
      <c r="E12" s="31" t="s">
        <v>13</v>
      </c>
      <c r="F12" s="31" t="s">
        <v>14</v>
      </c>
      <c r="G12" s="31"/>
      <c r="H12" s="31" t="s">
        <v>15</v>
      </c>
      <c r="I12" s="31" t="s">
        <v>16</v>
      </c>
      <c r="J12" s="31" t="s">
        <v>17</v>
      </c>
      <c r="K12" s="31" t="s">
        <v>18</v>
      </c>
      <c r="L12" s="31" t="s">
        <v>19</v>
      </c>
      <c r="M12" s="31" t="s">
        <v>20</v>
      </c>
      <c r="N12" s="33" t="s">
        <v>21</v>
      </c>
    </row>
    <row r="13" spans="1:14" x14ac:dyDescent="0.4">
      <c r="A13" s="41"/>
      <c r="B13" s="37"/>
      <c r="C13" s="37"/>
      <c r="D13" s="32"/>
      <c r="E13" s="32"/>
      <c r="F13" s="7" t="s">
        <v>22</v>
      </c>
      <c r="G13" s="7" t="s">
        <v>23</v>
      </c>
      <c r="H13" s="32"/>
      <c r="I13" s="32"/>
      <c r="J13" s="32"/>
      <c r="K13" s="32"/>
      <c r="L13" s="32"/>
      <c r="M13" s="32"/>
      <c r="N13" s="34"/>
    </row>
    <row r="14" spans="1:14" s="11" customFormat="1" x14ac:dyDescent="0.4">
      <c r="A14" s="23" t="str">
        <f>'1'!A14</f>
        <v>COSTOS DE MANUFACTURA</v>
      </c>
      <c r="B14" s="23" t="s">
        <v>36</v>
      </c>
      <c r="C14" s="23" t="str">
        <f>'1'!C14</f>
        <v>205 A</v>
      </c>
      <c r="D14" s="9" t="str">
        <f>'1'!D14</f>
        <v>DLA</v>
      </c>
      <c r="E14" s="9">
        <f>'1'!E14</f>
        <v>35</v>
      </c>
      <c r="F14" s="9">
        <v>35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70</v>
      </c>
      <c r="N14" s="15">
        <v>1</v>
      </c>
    </row>
    <row r="15" spans="1:14" s="11" customFormat="1" x14ac:dyDescent="0.4">
      <c r="A15" s="23" t="str">
        <f>'1'!A15</f>
        <v>COSTOS DE MANUFACTURA</v>
      </c>
      <c r="B15" s="23" t="s">
        <v>36</v>
      </c>
      <c r="C15" s="23" t="str">
        <f>'1'!C15</f>
        <v>205 B</v>
      </c>
      <c r="D15" s="9" t="str">
        <f>'1'!D15</f>
        <v>DLA</v>
      </c>
      <c r="E15" s="9">
        <f>'1'!E15</f>
        <v>34</v>
      </c>
      <c r="F15" s="9">
        <v>34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70</v>
      </c>
      <c r="N15" s="15">
        <v>1</v>
      </c>
    </row>
    <row r="16" spans="1:14" s="11" customFormat="1" ht="24.6" x14ac:dyDescent="0.4">
      <c r="A16" s="23" t="str">
        <f>'1'!A16</f>
        <v>CONTABILIDAD ORIENTADA A LOS NEGOCIOS</v>
      </c>
      <c r="B16" s="23" t="s">
        <v>36</v>
      </c>
      <c r="C16" s="23" t="str">
        <f>'1'!C16</f>
        <v>207 B</v>
      </c>
      <c r="D16" s="9" t="str">
        <f>'1'!D16</f>
        <v>IGE</v>
      </c>
      <c r="E16" s="9">
        <f>'1'!E16</f>
        <v>17</v>
      </c>
      <c r="F16" s="9">
        <v>17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70</v>
      </c>
      <c r="N16" s="15">
        <v>1</v>
      </c>
    </row>
    <row r="17" spans="1:14" s="11" customFormat="1" x14ac:dyDescent="0.4">
      <c r="A17" s="23" t="s">
        <v>45</v>
      </c>
      <c r="B17" s="23" t="s">
        <v>36</v>
      </c>
      <c r="C17" s="23" t="s">
        <v>50</v>
      </c>
      <c r="D17" s="9" t="s">
        <v>31</v>
      </c>
      <c r="E17" s="9">
        <v>10</v>
      </c>
      <c r="F17" s="9">
        <v>10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70</v>
      </c>
      <c r="N17" s="15">
        <v>1</v>
      </c>
    </row>
    <row r="18" spans="1:14" s="11" customFormat="1" x14ac:dyDescent="0.4">
      <c r="A18" s="23" t="s">
        <v>53</v>
      </c>
      <c r="B18" s="23" t="s">
        <v>36</v>
      </c>
      <c r="C18" s="23" t="s">
        <v>51</v>
      </c>
      <c r="D18" s="9" t="s">
        <v>31</v>
      </c>
      <c r="E18" s="9">
        <v>27</v>
      </c>
      <c r="F18" s="9">
        <v>27</v>
      </c>
      <c r="G18" s="9"/>
      <c r="H18" s="10"/>
      <c r="I18" s="9">
        <v>0</v>
      </c>
      <c r="J18" s="10"/>
      <c r="K18" s="9">
        <v>0</v>
      </c>
      <c r="L18" s="10">
        <v>0</v>
      </c>
      <c r="M18" s="9">
        <v>70</v>
      </c>
      <c r="N18" s="15">
        <v>1</v>
      </c>
    </row>
    <row r="19" spans="1:14" s="11" customFormat="1" x14ac:dyDescent="0.4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4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4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4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4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4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4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4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4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2.6" thickBot="1" x14ac:dyDescent="0.4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123</v>
      </c>
      <c r="F28" s="17">
        <f>SUM(F14:F27)</f>
        <v>123</v>
      </c>
      <c r="G28" s="17"/>
      <c r="H28" s="18"/>
      <c r="I28" s="17">
        <f t="shared" si="0"/>
        <v>0</v>
      </c>
      <c r="J28" s="18"/>
      <c r="K28" s="17"/>
      <c r="L28" s="18">
        <f t="shared" si="1"/>
        <v>0</v>
      </c>
      <c r="M28" s="17">
        <f>AVERAGE(M14:M27)</f>
        <v>70</v>
      </c>
      <c r="N28" s="19">
        <f>AVERAGE(N14:N27)</f>
        <v>1</v>
      </c>
    </row>
    <row r="30" spans="1:14" ht="120" customHeight="1" x14ac:dyDescent="0.4">
      <c r="A30" s="35" t="s">
        <v>26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4">
      <c r="A32" s="12"/>
    </row>
    <row r="33" spans="1:10" x14ac:dyDescent="0.4">
      <c r="B33" s="42" t="s">
        <v>27</v>
      </c>
      <c r="C33" s="42"/>
      <c r="D33" s="42"/>
      <c r="G33" s="27" t="s">
        <v>28</v>
      </c>
      <c r="H33" s="27"/>
      <c r="I33" s="27"/>
      <c r="J33" s="27"/>
    </row>
    <row r="34" spans="1:10" ht="62.25" customHeight="1" x14ac:dyDescent="0.4">
      <c r="B34" s="43"/>
      <c r="C34" s="43"/>
      <c r="D34" s="43"/>
      <c r="G34" s="39"/>
      <c r="H34" s="39"/>
      <c r="I34" s="39"/>
      <c r="J34" s="39"/>
    </row>
    <row r="35" spans="1:10" hidden="1" x14ac:dyDescent="0.4">
      <c r="A35" s="44" t="e">
        <v>#REF!</v>
      </c>
      <c r="B35" s="44"/>
      <c r="C35" s="6"/>
      <c r="E35" s="44"/>
      <c r="F35" s="44"/>
      <c r="G35" s="44"/>
      <c r="H35" s="44"/>
    </row>
    <row r="36" spans="1:10" hidden="1" x14ac:dyDescent="0.4"/>
    <row r="37" spans="1:10" ht="45" customHeight="1" x14ac:dyDescent="0.4">
      <c r="B37" s="45" t="str">
        <f>B10</f>
        <v>M.C.A. FRANCISCO TOTO MACHUCHO</v>
      </c>
      <c r="C37" s="45"/>
      <c r="D37" s="45"/>
      <c r="E37" s="13"/>
      <c r="F37" s="13"/>
      <c r="G37" s="45"/>
      <c r="H37" s="45"/>
      <c r="I37" s="45"/>
      <c r="J37" s="45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topLeftCell="B1" zoomScaleNormal="100" zoomScaleSheetLayoutView="100" workbookViewId="0">
      <selection activeCell="J22" sqref="J22"/>
    </sheetView>
  </sheetViews>
  <sheetFormatPr baseColWidth="10" defaultColWidth="11.41796875" defaultRowHeight="12.3" x14ac:dyDescent="0.4"/>
  <cols>
    <col min="1" max="1" width="38.578125" style="1" bestFit="1" customWidth="1"/>
    <col min="2" max="2" width="4.68359375" style="1" bestFit="1" customWidth="1"/>
    <col min="3" max="3" width="6.62890625" style="1" customWidth="1"/>
    <col min="4" max="4" width="21.83984375" style="1" customWidth="1"/>
    <col min="5" max="5" width="9.41796875" style="1" customWidth="1"/>
    <col min="6" max="12" width="7.578125" style="1" customWidth="1"/>
    <col min="13" max="16384" width="11.41796875" style="1"/>
  </cols>
  <sheetData>
    <row r="1" spans="1:14" ht="62.25" customHeight="1" x14ac:dyDescent="0.4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x14ac:dyDescent="0.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4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4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4">
      <c r="A6" s="28" t="s">
        <v>2</v>
      </c>
      <c r="B6" s="28"/>
      <c r="C6" s="28"/>
      <c r="D6" s="28"/>
      <c r="E6" s="29"/>
      <c r="F6" s="29"/>
      <c r="G6" s="29"/>
      <c r="H6" s="29"/>
      <c r="I6" s="3"/>
      <c r="J6" s="3"/>
      <c r="K6" s="3"/>
      <c r="L6" s="3"/>
      <c r="M6" s="3"/>
      <c r="N6" s="3"/>
    </row>
    <row r="7" spans="1:14" x14ac:dyDescent="0.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55000000000000004">
      <c r="A8" s="4" t="s">
        <v>3</v>
      </c>
      <c r="B8" s="39">
        <v>3</v>
      </c>
      <c r="C8" s="39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8" t="s">
        <v>7</v>
      </c>
      <c r="J8" s="38"/>
      <c r="K8" s="38"/>
      <c r="L8" s="39" t="str">
        <f>'1'!L8</f>
        <v>FEBRERO-JUNIO 2025</v>
      </c>
      <c r="M8" s="39"/>
      <c r="N8" s="39"/>
    </row>
    <row r="10" spans="1:14" x14ac:dyDescent="0.4">
      <c r="A10" s="4" t="s">
        <v>8</v>
      </c>
      <c r="B10" s="39" t="str">
        <f>'1'!B10</f>
        <v>M.C.A. FRANCISCO TOTO MACHUCHO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</row>
    <row r="11" spans="1:14" ht="12.6" thickBot="1" x14ac:dyDescent="0.4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4">
      <c r="A12" s="40" t="s">
        <v>9</v>
      </c>
      <c r="B12" s="36" t="s">
        <v>10</v>
      </c>
      <c r="C12" s="36" t="s">
        <v>11</v>
      </c>
      <c r="D12" s="31" t="s">
        <v>12</v>
      </c>
      <c r="E12" s="31" t="s">
        <v>13</v>
      </c>
      <c r="F12" s="31" t="s">
        <v>14</v>
      </c>
      <c r="G12" s="31"/>
      <c r="H12" s="31" t="s">
        <v>15</v>
      </c>
      <c r="I12" s="31" t="s">
        <v>16</v>
      </c>
      <c r="J12" s="31" t="s">
        <v>17</v>
      </c>
      <c r="K12" s="31" t="s">
        <v>18</v>
      </c>
      <c r="L12" s="31" t="s">
        <v>19</v>
      </c>
      <c r="M12" s="31" t="s">
        <v>20</v>
      </c>
      <c r="N12" s="33" t="s">
        <v>21</v>
      </c>
    </row>
    <row r="13" spans="1:14" x14ac:dyDescent="0.4">
      <c r="A13" s="41"/>
      <c r="B13" s="37"/>
      <c r="C13" s="37"/>
      <c r="D13" s="32"/>
      <c r="E13" s="32"/>
      <c r="F13" s="7" t="s">
        <v>22</v>
      </c>
      <c r="G13" s="7" t="s">
        <v>23</v>
      </c>
      <c r="H13" s="32"/>
      <c r="I13" s="32"/>
      <c r="J13" s="32"/>
      <c r="K13" s="32"/>
      <c r="L13" s="32"/>
      <c r="M13" s="32"/>
      <c r="N13" s="34"/>
    </row>
    <row r="14" spans="1:14" s="11" customFormat="1" x14ac:dyDescent="0.4">
      <c r="A14" s="23" t="str">
        <f>'2'!A14</f>
        <v>COSTOS DE MANUFACTURA</v>
      </c>
      <c r="B14" s="23" t="s">
        <v>37</v>
      </c>
      <c r="C14" s="23" t="str">
        <f>'1'!C14</f>
        <v>205 A</v>
      </c>
      <c r="D14" s="23" t="str">
        <f>'1'!D14</f>
        <v>DLA</v>
      </c>
      <c r="E14" s="23">
        <f>'1'!E14</f>
        <v>35</v>
      </c>
      <c r="F14" s="23">
        <f>'1'!E14</f>
        <v>35</v>
      </c>
      <c r="G14" s="23"/>
      <c r="H14" s="24"/>
      <c r="I14" s="23">
        <f t="shared" ref="I14:I28" si="0">(E14-SUM(F14:G14))-K14</f>
        <v>0</v>
      </c>
      <c r="J14" s="24"/>
      <c r="K14" s="23">
        <v>0</v>
      </c>
      <c r="L14" s="24">
        <f t="shared" ref="L14:L28" si="1">K14/E14</f>
        <v>0</v>
      </c>
      <c r="M14" s="23">
        <v>70</v>
      </c>
      <c r="N14" s="25">
        <v>1</v>
      </c>
    </row>
    <row r="15" spans="1:14" s="11" customFormat="1" x14ac:dyDescent="0.4">
      <c r="A15" s="23" t="str">
        <f>'2'!A15</f>
        <v>COSTOS DE MANUFACTURA</v>
      </c>
      <c r="B15" s="23" t="s">
        <v>37</v>
      </c>
      <c r="C15" s="23" t="str">
        <f>'1'!C15</f>
        <v>205 B</v>
      </c>
      <c r="D15" s="23" t="str">
        <f>'1'!D15</f>
        <v>DLA</v>
      </c>
      <c r="E15" s="23">
        <f>'1'!E15</f>
        <v>34</v>
      </c>
      <c r="F15" s="23">
        <f>'1'!E15</f>
        <v>34</v>
      </c>
      <c r="G15" s="23"/>
      <c r="H15" s="24"/>
      <c r="I15" s="23">
        <f t="shared" si="0"/>
        <v>0</v>
      </c>
      <c r="J15" s="24"/>
      <c r="K15" s="23">
        <v>0</v>
      </c>
      <c r="L15" s="24">
        <f t="shared" si="1"/>
        <v>0</v>
      </c>
      <c r="M15" s="23">
        <v>70</v>
      </c>
      <c r="N15" s="25">
        <v>1</v>
      </c>
    </row>
    <row r="16" spans="1:14" s="11" customFormat="1" ht="24.6" x14ac:dyDescent="0.4">
      <c r="A16" s="23" t="str">
        <f>'2'!A16</f>
        <v>CONTABILIDAD ORIENTADA A LOS NEGOCIOS</v>
      </c>
      <c r="B16" s="23" t="s">
        <v>37</v>
      </c>
      <c r="C16" s="23" t="str">
        <f>'1'!C16</f>
        <v>207 B</v>
      </c>
      <c r="D16" s="23" t="str">
        <f>'1'!D16</f>
        <v>IGE</v>
      </c>
      <c r="E16" s="23">
        <f>'1'!E16</f>
        <v>17</v>
      </c>
      <c r="F16" s="23">
        <f>'1'!E16</f>
        <v>17</v>
      </c>
      <c r="G16" s="23"/>
      <c r="H16" s="24"/>
      <c r="I16" s="23">
        <f t="shared" si="0"/>
        <v>0</v>
      </c>
      <c r="J16" s="24"/>
      <c r="K16" s="23">
        <v>0</v>
      </c>
      <c r="L16" s="24">
        <f t="shared" si="1"/>
        <v>0</v>
      </c>
      <c r="M16" s="23">
        <v>70</v>
      </c>
      <c r="N16" s="25">
        <v>1</v>
      </c>
    </row>
    <row r="17" spans="1:14" s="11" customFormat="1" x14ac:dyDescent="0.4">
      <c r="A17" s="23" t="str">
        <f>'2'!A17</f>
        <v>DERECHO FISCAL</v>
      </c>
      <c r="B17" s="23" t="s">
        <v>37</v>
      </c>
      <c r="C17" s="23" t="s">
        <v>50</v>
      </c>
      <c r="D17" s="23" t="s">
        <v>31</v>
      </c>
      <c r="E17" s="23">
        <f>'1'!E17</f>
        <v>10</v>
      </c>
      <c r="F17" s="23">
        <f>'1'!E17</f>
        <v>10</v>
      </c>
      <c r="G17" s="9"/>
      <c r="H17" s="24"/>
      <c r="I17" s="23">
        <v>0</v>
      </c>
      <c r="J17" s="24"/>
      <c r="K17" s="23">
        <v>0</v>
      </c>
      <c r="L17" s="24">
        <v>0</v>
      </c>
      <c r="M17" s="23">
        <v>70</v>
      </c>
      <c r="N17" s="25">
        <v>1</v>
      </c>
    </row>
    <row r="18" spans="1:14" s="11" customFormat="1" x14ac:dyDescent="0.4">
      <c r="A18" s="23" t="str">
        <f>'2'!A18</f>
        <v>ADMINISRACIÓN FINANCIERA 2</v>
      </c>
      <c r="B18" s="23" t="s">
        <v>37</v>
      </c>
      <c r="C18" s="23" t="s">
        <v>51</v>
      </c>
      <c r="D18" s="23" t="s">
        <v>31</v>
      </c>
      <c r="E18" s="23">
        <f>'1'!E18</f>
        <v>27</v>
      </c>
      <c r="F18" s="23">
        <f>'1'!E18</f>
        <v>27</v>
      </c>
      <c r="G18" s="9"/>
      <c r="H18" s="24"/>
      <c r="I18" s="23">
        <v>0</v>
      </c>
      <c r="J18" s="24"/>
      <c r="K18" s="23">
        <v>0</v>
      </c>
      <c r="L18" s="24">
        <v>0</v>
      </c>
      <c r="M18" s="23">
        <v>70</v>
      </c>
      <c r="N18" s="25">
        <v>1</v>
      </c>
    </row>
    <row r="19" spans="1:14" s="11" customFormat="1" x14ac:dyDescent="0.4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4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4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4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4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4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4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4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4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2.6" thickBot="1" x14ac:dyDescent="0.4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123</v>
      </c>
      <c r="F28" s="17">
        <f>SUM(F14:F27)</f>
        <v>123</v>
      </c>
      <c r="G28" s="17">
        <f>SUM(G14:G27)</f>
        <v>0</v>
      </c>
      <c r="H28" s="18"/>
      <c r="I28" s="17">
        <f t="shared" si="0"/>
        <v>0</v>
      </c>
      <c r="J28" s="18"/>
      <c r="K28" s="17">
        <f>SUM(K14:K27)</f>
        <v>0</v>
      </c>
      <c r="L28" s="18">
        <f t="shared" si="1"/>
        <v>0</v>
      </c>
      <c r="M28" s="17">
        <f>AVERAGE(M14:M27)</f>
        <v>70</v>
      </c>
      <c r="N28" s="19">
        <f>AVERAGE(N14:N27)</f>
        <v>1</v>
      </c>
    </row>
    <row r="30" spans="1:14" ht="120" customHeight="1" x14ac:dyDescent="0.4">
      <c r="A30" s="35" t="s">
        <v>26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4">
      <c r="A32" s="12"/>
    </row>
    <row r="33" spans="1:10" x14ac:dyDescent="0.4">
      <c r="B33" s="42" t="s">
        <v>27</v>
      </c>
      <c r="C33" s="42"/>
      <c r="D33" s="42"/>
      <c r="G33" s="27" t="s">
        <v>28</v>
      </c>
      <c r="H33" s="27"/>
      <c r="I33" s="27"/>
      <c r="J33" s="27"/>
    </row>
    <row r="34" spans="1:10" ht="62.25" customHeight="1" x14ac:dyDescent="0.4">
      <c r="B34" s="43"/>
      <c r="C34" s="43"/>
      <c r="D34" s="43"/>
      <c r="G34" s="39"/>
      <c r="H34" s="39"/>
      <c r="I34" s="39"/>
      <c r="J34" s="39"/>
    </row>
    <row r="35" spans="1:10" hidden="1" x14ac:dyDescent="0.4">
      <c r="A35" s="44" t="e">
        <v>#REF!</v>
      </c>
      <c r="B35" s="44"/>
      <c r="C35" s="6"/>
      <c r="E35" s="44"/>
      <c r="F35" s="44"/>
      <c r="G35" s="44"/>
      <c r="H35" s="44"/>
    </row>
    <row r="36" spans="1:10" hidden="1" x14ac:dyDescent="0.4"/>
    <row r="37" spans="1:10" ht="45" customHeight="1" x14ac:dyDescent="0.4">
      <c r="B37" s="45" t="str">
        <f>B10</f>
        <v>M.C.A. FRANCISCO TOTO MACHUCHO</v>
      </c>
      <c r="C37" s="45"/>
      <c r="D37" s="45"/>
      <c r="E37" s="13"/>
      <c r="F37" s="13"/>
      <c r="G37" s="45"/>
      <c r="H37" s="45"/>
      <c r="I37" s="45"/>
      <c r="J37" s="45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4" zoomScale="85" zoomScaleNormal="85" zoomScaleSheetLayoutView="100" workbookViewId="0">
      <selection activeCell="N23" sqref="N23"/>
    </sheetView>
  </sheetViews>
  <sheetFormatPr baseColWidth="10" defaultColWidth="11.41796875" defaultRowHeight="12.3" x14ac:dyDescent="0.4"/>
  <cols>
    <col min="1" max="1" width="38.578125" style="1" bestFit="1" customWidth="1"/>
    <col min="2" max="2" width="4.68359375" style="1" bestFit="1" customWidth="1"/>
    <col min="3" max="3" width="7" style="3" customWidth="1"/>
    <col min="4" max="4" width="21.83984375" style="1" customWidth="1"/>
    <col min="5" max="5" width="9.41796875" style="1" customWidth="1"/>
    <col min="6" max="12" width="7.578125" style="1" customWidth="1"/>
    <col min="13" max="16384" width="11.41796875" style="1"/>
  </cols>
  <sheetData>
    <row r="1" spans="1:14" ht="62.25" customHeight="1" x14ac:dyDescent="0.4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x14ac:dyDescent="0.4">
      <c r="A2" s="2"/>
      <c r="B2" s="2"/>
      <c r="C2" s="22"/>
      <c r="E2" s="2"/>
      <c r="F2" s="2"/>
      <c r="G2" s="2"/>
      <c r="H2" s="2"/>
      <c r="I2" s="2"/>
      <c r="J2" s="2"/>
      <c r="K2" s="2"/>
    </row>
    <row r="3" spans="1:14" x14ac:dyDescent="0.4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4">
      <c r="A4" s="2"/>
      <c r="B4" s="2"/>
      <c r="C4" s="22"/>
      <c r="D4" s="2"/>
      <c r="E4" s="2"/>
      <c r="F4" s="2"/>
      <c r="G4" s="2"/>
      <c r="H4" s="2"/>
      <c r="I4" s="2"/>
      <c r="J4" s="2"/>
      <c r="K4" s="2"/>
      <c r="L4" s="2"/>
    </row>
    <row r="5" spans="1:14" x14ac:dyDescent="0.4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4">
      <c r="A6" s="28" t="s">
        <v>2</v>
      </c>
      <c r="B6" s="28"/>
      <c r="C6" s="28"/>
      <c r="D6" s="28"/>
      <c r="E6" s="29"/>
      <c r="F6" s="29"/>
      <c r="G6" s="29"/>
      <c r="H6" s="29"/>
      <c r="I6" s="3"/>
      <c r="J6" s="3"/>
      <c r="K6" s="3"/>
      <c r="L6" s="3"/>
      <c r="M6" s="3"/>
      <c r="N6" s="3"/>
    </row>
    <row r="7" spans="1:14" x14ac:dyDescent="0.4">
      <c r="A7" s="2"/>
      <c r="B7" s="2"/>
      <c r="C7" s="2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55000000000000004">
      <c r="A8" s="4" t="s">
        <v>3</v>
      </c>
      <c r="B8" s="39">
        <v>4</v>
      </c>
      <c r="C8" s="39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8" t="s">
        <v>7</v>
      </c>
      <c r="J8" s="38"/>
      <c r="K8" s="38"/>
      <c r="L8" s="39" t="str">
        <f>'1'!L8</f>
        <v>FEBRERO-JUNIO 2025</v>
      </c>
      <c r="M8" s="39"/>
      <c r="N8" s="39"/>
    </row>
    <row r="10" spans="1:14" x14ac:dyDescent="0.4">
      <c r="A10" s="4" t="s">
        <v>8</v>
      </c>
      <c r="B10" s="39" t="str">
        <f>'1'!B10</f>
        <v>M.C.A. FRANCISCO TOTO MACHUCHO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</row>
    <row r="11" spans="1:14" ht="12.6" thickBot="1" x14ac:dyDescent="0.45">
      <c r="B11" s="6"/>
      <c r="C11" s="22"/>
      <c r="E11" s="6"/>
      <c r="F11" s="6"/>
      <c r="G11" s="6"/>
      <c r="H11" s="6"/>
      <c r="I11" s="6"/>
      <c r="J11" s="6"/>
      <c r="K11" s="6"/>
    </row>
    <row r="12" spans="1:14" x14ac:dyDescent="0.4">
      <c r="A12" s="40" t="s">
        <v>9</v>
      </c>
      <c r="B12" s="36" t="s">
        <v>10</v>
      </c>
      <c r="C12" s="36" t="s">
        <v>11</v>
      </c>
      <c r="D12" s="31" t="s">
        <v>12</v>
      </c>
      <c r="E12" s="31" t="s">
        <v>13</v>
      </c>
      <c r="F12" s="31" t="s">
        <v>14</v>
      </c>
      <c r="G12" s="31"/>
      <c r="H12" s="31" t="s">
        <v>15</v>
      </c>
      <c r="I12" s="31" t="s">
        <v>16</v>
      </c>
      <c r="J12" s="31" t="s">
        <v>17</v>
      </c>
      <c r="K12" s="31" t="s">
        <v>18</v>
      </c>
      <c r="L12" s="31" t="s">
        <v>19</v>
      </c>
      <c r="M12" s="31" t="s">
        <v>20</v>
      </c>
      <c r="N12" s="33" t="s">
        <v>21</v>
      </c>
    </row>
    <row r="13" spans="1:14" x14ac:dyDescent="0.4">
      <c r="A13" s="41"/>
      <c r="B13" s="37"/>
      <c r="C13" s="37"/>
      <c r="D13" s="32"/>
      <c r="E13" s="32"/>
      <c r="F13" s="7" t="s">
        <v>22</v>
      </c>
      <c r="G13" s="7" t="s">
        <v>23</v>
      </c>
      <c r="H13" s="32"/>
      <c r="I13" s="32"/>
      <c r="J13" s="32"/>
      <c r="K13" s="32"/>
      <c r="L13" s="32"/>
      <c r="M13" s="32"/>
      <c r="N13" s="34"/>
    </row>
    <row r="14" spans="1:14" s="11" customFormat="1" x14ac:dyDescent="0.4">
      <c r="A14" s="23" t="str">
        <f>'3'!A14</f>
        <v>COSTOS DE MANUFACTURA</v>
      </c>
      <c r="B14" s="23" t="s">
        <v>38</v>
      </c>
      <c r="C14" s="23" t="str">
        <f>'3'!C14</f>
        <v>205 A</v>
      </c>
      <c r="D14" s="23" t="str">
        <f>'3'!D14</f>
        <v>DLA</v>
      </c>
      <c r="E14" s="23">
        <f>'3'!E14</f>
        <v>35</v>
      </c>
      <c r="F14" s="23">
        <v>28</v>
      </c>
      <c r="G14" s="23"/>
      <c r="H14" s="24"/>
      <c r="I14" s="23">
        <f t="shared" ref="I14:I28" si="0">(E14-SUM(F14:G14))-K14</f>
        <v>7</v>
      </c>
      <c r="J14" s="24"/>
      <c r="K14" s="23">
        <v>0</v>
      </c>
      <c r="L14" s="24">
        <f t="shared" ref="L14:L28" si="1">K14/E14</f>
        <v>0</v>
      </c>
      <c r="M14" s="23">
        <v>52</v>
      </c>
      <c r="N14" s="25">
        <v>0.72</v>
      </c>
    </row>
    <row r="15" spans="1:14" s="11" customFormat="1" x14ac:dyDescent="0.4">
      <c r="A15" s="23" t="str">
        <f>'3'!A15</f>
        <v>COSTOS DE MANUFACTURA</v>
      </c>
      <c r="B15" s="23" t="s">
        <v>38</v>
      </c>
      <c r="C15" s="23" t="str">
        <f>'3'!C15</f>
        <v>205 B</v>
      </c>
      <c r="D15" s="23" t="str">
        <f>'3'!D15</f>
        <v>DLA</v>
      </c>
      <c r="E15" s="23">
        <f>'3'!E15</f>
        <v>34</v>
      </c>
      <c r="F15" s="23">
        <v>27</v>
      </c>
      <c r="G15" s="23"/>
      <c r="H15" s="24"/>
      <c r="I15" s="23">
        <f t="shared" si="0"/>
        <v>7</v>
      </c>
      <c r="J15" s="24"/>
      <c r="K15" s="23">
        <v>0</v>
      </c>
      <c r="L15" s="24">
        <f t="shared" si="1"/>
        <v>0</v>
      </c>
      <c r="M15" s="23">
        <v>52</v>
      </c>
      <c r="N15" s="25">
        <v>0.73</v>
      </c>
    </row>
    <row r="16" spans="1:14" s="11" customFormat="1" ht="24.6" x14ac:dyDescent="0.4">
      <c r="A16" s="23" t="str">
        <f>'3'!A16</f>
        <v>CONTABILIDAD ORIENTADA A LOS NEGOCIOS</v>
      </c>
      <c r="B16" s="23" t="s">
        <v>37</v>
      </c>
      <c r="C16" s="23" t="str">
        <f>'3'!C16</f>
        <v>207 B</v>
      </c>
      <c r="D16" s="23" t="str">
        <f>'3'!D16</f>
        <v>IGE</v>
      </c>
      <c r="E16" s="23">
        <f>'3'!E16</f>
        <v>17</v>
      </c>
      <c r="F16" s="23">
        <v>5</v>
      </c>
      <c r="G16" s="23"/>
      <c r="H16" s="24"/>
      <c r="I16" s="23">
        <f t="shared" si="0"/>
        <v>12</v>
      </c>
      <c r="J16" s="24"/>
      <c r="K16" s="23">
        <v>0</v>
      </c>
      <c r="L16" s="24">
        <f t="shared" si="1"/>
        <v>0</v>
      </c>
      <c r="M16" s="23">
        <v>33</v>
      </c>
      <c r="N16" s="25">
        <v>0.42</v>
      </c>
    </row>
    <row r="17" spans="1:14" s="11" customFormat="1" x14ac:dyDescent="0.4">
      <c r="A17" s="23" t="s">
        <v>40</v>
      </c>
      <c r="B17" s="23" t="s">
        <v>38</v>
      </c>
      <c r="C17" s="23" t="s">
        <v>41</v>
      </c>
      <c r="D17" s="23" t="s">
        <v>31</v>
      </c>
      <c r="E17" s="23">
        <v>12</v>
      </c>
      <c r="F17" s="23">
        <v>9</v>
      </c>
      <c r="G17" s="23"/>
      <c r="H17" s="24"/>
      <c r="I17" s="23">
        <v>3</v>
      </c>
      <c r="J17" s="24"/>
      <c r="K17" s="23">
        <v>0</v>
      </c>
      <c r="L17" s="24">
        <v>0</v>
      </c>
      <c r="M17" s="23">
        <v>58</v>
      </c>
      <c r="N17" s="25">
        <v>0.75</v>
      </c>
    </row>
    <row r="18" spans="1:14" s="11" customFormat="1" x14ac:dyDescent="0.4">
      <c r="A18" s="9"/>
      <c r="B18" s="9"/>
      <c r="C18" s="23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4">
      <c r="A19" s="9"/>
      <c r="B19" s="9"/>
      <c r="C19" s="23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4">
      <c r="A20" s="9"/>
      <c r="B20" s="9"/>
      <c r="C20" s="23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4">
      <c r="A21" s="9"/>
      <c r="B21" s="9"/>
      <c r="C21" s="23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4">
      <c r="A22" s="9"/>
      <c r="B22" s="9"/>
      <c r="C22" s="23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4">
      <c r="A23" s="9"/>
      <c r="B23" s="9"/>
      <c r="C23" s="23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4">
      <c r="A24" s="9"/>
      <c r="B24" s="9"/>
      <c r="C24" s="23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4">
      <c r="A25" s="9"/>
      <c r="B25" s="9"/>
      <c r="C25" s="23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4">
      <c r="A26" s="9"/>
      <c r="B26" s="9"/>
      <c r="C26" s="23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4">
      <c r="A27" s="9"/>
      <c r="B27" s="9"/>
      <c r="C27" s="23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2.6" thickBot="1" x14ac:dyDescent="0.45">
      <c r="A28" s="16" t="s">
        <v>24</v>
      </c>
      <c r="B28" s="17" t="s">
        <v>25</v>
      </c>
      <c r="C28" s="26" t="s">
        <v>25</v>
      </c>
      <c r="D28" s="17" t="s">
        <v>25</v>
      </c>
      <c r="E28" s="17">
        <f>SUM(E14:E27)</f>
        <v>98</v>
      </c>
      <c r="F28" s="17">
        <f>SUM(F14:F27)</f>
        <v>69</v>
      </c>
      <c r="G28" s="17">
        <f>SUM(G14:G27)</f>
        <v>0</v>
      </c>
      <c r="H28" s="18"/>
      <c r="I28" s="17">
        <f t="shared" si="0"/>
        <v>29</v>
      </c>
      <c r="J28" s="18"/>
      <c r="K28" s="17">
        <f>SUM(K14:K27)</f>
        <v>0</v>
      </c>
      <c r="L28" s="18">
        <f t="shared" si="1"/>
        <v>0</v>
      </c>
      <c r="M28" s="17">
        <f>AVERAGE(M14:M27)</f>
        <v>48.75</v>
      </c>
      <c r="N28" s="19">
        <f>AVERAGE(N14:N27)</f>
        <v>0.65500000000000003</v>
      </c>
    </row>
    <row r="30" spans="1:14" ht="120" customHeight="1" x14ac:dyDescent="0.4">
      <c r="A30" s="35" t="s">
        <v>26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4">
      <c r="A32" s="12"/>
    </row>
    <row r="33" spans="1:10" x14ac:dyDescent="0.4">
      <c r="B33" s="42" t="s">
        <v>27</v>
      </c>
      <c r="C33" s="42"/>
      <c r="D33" s="42"/>
      <c r="G33" s="27" t="s">
        <v>28</v>
      </c>
      <c r="H33" s="27"/>
      <c r="I33" s="27"/>
      <c r="J33" s="27"/>
    </row>
    <row r="34" spans="1:10" ht="62.25" customHeight="1" x14ac:dyDescent="0.4">
      <c r="B34" s="43"/>
      <c r="C34" s="43"/>
      <c r="D34" s="43"/>
      <c r="G34" s="39"/>
      <c r="H34" s="39"/>
      <c r="I34" s="39"/>
      <c r="J34" s="39"/>
    </row>
    <row r="35" spans="1:10" hidden="1" x14ac:dyDescent="0.4">
      <c r="A35" s="44" t="e">
        <v>#REF!</v>
      </c>
      <c r="B35" s="44"/>
      <c r="C35" s="22"/>
      <c r="E35" s="44"/>
      <c r="F35" s="44"/>
      <c r="G35" s="44"/>
      <c r="H35" s="44"/>
    </row>
    <row r="36" spans="1:10" hidden="1" x14ac:dyDescent="0.4"/>
    <row r="37" spans="1:10" ht="45" customHeight="1" x14ac:dyDescent="0.4">
      <c r="B37" s="45" t="str">
        <f>B10</f>
        <v>M.C.A. FRANCISCO TOTO MACHUCHO</v>
      </c>
      <c r="C37" s="45"/>
      <c r="D37" s="45"/>
      <c r="E37" s="13"/>
      <c r="F37" s="13"/>
      <c r="G37" s="45"/>
      <c r="H37" s="45"/>
      <c r="I37" s="45"/>
      <c r="J37" s="45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A30" sqref="A30:N30"/>
    </sheetView>
  </sheetViews>
  <sheetFormatPr baseColWidth="10" defaultColWidth="11.41796875" defaultRowHeight="12.3" x14ac:dyDescent="0.4"/>
  <cols>
    <col min="1" max="1" width="38.578125" style="1" bestFit="1" customWidth="1"/>
    <col min="2" max="2" width="4.68359375" style="1" bestFit="1" customWidth="1"/>
    <col min="3" max="3" width="9.1015625" style="1" customWidth="1"/>
    <col min="4" max="4" width="21.83984375" style="1" customWidth="1"/>
    <col min="5" max="5" width="9.41796875" style="1" customWidth="1"/>
    <col min="6" max="12" width="7.578125" style="1" customWidth="1"/>
    <col min="13" max="16384" width="11.41796875" style="1"/>
  </cols>
  <sheetData>
    <row r="1" spans="1:14" ht="62.25" customHeight="1" x14ac:dyDescent="0.4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x14ac:dyDescent="0.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4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4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4">
      <c r="A6" s="28" t="s">
        <v>2</v>
      </c>
      <c r="B6" s="28"/>
      <c r="C6" s="28"/>
      <c r="D6" s="28"/>
      <c r="E6" s="29"/>
      <c r="F6" s="29"/>
      <c r="G6" s="29"/>
      <c r="H6" s="29"/>
      <c r="I6" s="3"/>
      <c r="J6" s="3"/>
      <c r="K6" s="3"/>
      <c r="L6" s="3"/>
      <c r="M6" s="3"/>
      <c r="N6" s="3"/>
    </row>
    <row r="7" spans="1:14" x14ac:dyDescent="0.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55000000000000004">
      <c r="A8" s="4" t="s">
        <v>3</v>
      </c>
      <c r="B8" s="39" t="s">
        <v>29</v>
      </c>
      <c r="C8" s="39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8" t="s">
        <v>7</v>
      </c>
      <c r="J8" s="38"/>
      <c r="K8" s="38"/>
      <c r="L8" s="39" t="str">
        <f>'1'!L8</f>
        <v>FEBRERO-JUNIO 2025</v>
      </c>
      <c r="M8" s="39"/>
      <c r="N8" s="39"/>
    </row>
    <row r="10" spans="1:14" x14ac:dyDescent="0.4">
      <c r="A10" s="4" t="s">
        <v>8</v>
      </c>
      <c r="B10" s="39" t="str">
        <f>'1'!B10</f>
        <v>M.C.A. FRANCISCO TOTO MACHUCHO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</row>
    <row r="11" spans="1:14" ht="12.6" thickBot="1" x14ac:dyDescent="0.4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4">
      <c r="A12" s="40" t="s">
        <v>9</v>
      </c>
      <c r="B12" s="36" t="s">
        <v>10</v>
      </c>
      <c r="C12" s="36" t="s">
        <v>11</v>
      </c>
      <c r="D12" s="31" t="s">
        <v>12</v>
      </c>
      <c r="E12" s="31" t="s">
        <v>13</v>
      </c>
      <c r="F12" s="31" t="s">
        <v>14</v>
      </c>
      <c r="G12" s="31"/>
      <c r="H12" s="31" t="s">
        <v>15</v>
      </c>
      <c r="I12" s="31" t="s">
        <v>16</v>
      </c>
      <c r="J12" s="31" t="s">
        <v>17</v>
      </c>
      <c r="K12" s="31" t="s">
        <v>18</v>
      </c>
      <c r="L12" s="31" t="s">
        <v>19</v>
      </c>
      <c r="M12" s="31" t="s">
        <v>20</v>
      </c>
      <c r="N12" s="33" t="s">
        <v>21</v>
      </c>
    </row>
    <row r="13" spans="1:14" x14ac:dyDescent="0.4">
      <c r="A13" s="41"/>
      <c r="B13" s="37"/>
      <c r="C13" s="37"/>
      <c r="D13" s="32"/>
      <c r="E13" s="32"/>
      <c r="F13" s="7" t="s">
        <v>22</v>
      </c>
      <c r="G13" s="7" t="s">
        <v>23</v>
      </c>
      <c r="H13" s="32"/>
      <c r="I13" s="32"/>
      <c r="J13" s="32"/>
      <c r="K13" s="32"/>
      <c r="L13" s="32"/>
      <c r="M13" s="32"/>
      <c r="N13" s="34"/>
    </row>
    <row r="14" spans="1:14" s="11" customFormat="1" x14ac:dyDescent="0.4">
      <c r="A14" s="23" t="str">
        <f>'1'!A14</f>
        <v>COSTOS DE MANUFACTURA</v>
      </c>
      <c r="B14" s="23"/>
      <c r="C14" s="23" t="str">
        <f>'1'!C14</f>
        <v>205 A</v>
      </c>
      <c r="D14" s="23" t="str">
        <f>'1'!D14</f>
        <v>DLA</v>
      </c>
      <c r="E14" s="23">
        <v>39</v>
      </c>
      <c r="F14" s="23">
        <v>27</v>
      </c>
      <c r="G14" s="23">
        <v>7</v>
      </c>
      <c r="H14" s="24">
        <f t="shared" ref="H14:H16" si="0">F14/E14</f>
        <v>0.69230769230769229</v>
      </c>
      <c r="I14" s="23">
        <f t="shared" ref="I14:I28" si="1">(E14-SUM(F14:G14))-K14</f>
        <v>5</v>
      </c>
      <c r="J14" s="24">
        <f t="shared" ref="J14:J28" si="2">I14/E14</f>
        <v>0.12820512820512819</v>
      </c>
      <c r="K14" s="23">
        <v>0</v>
      </c>
      <c r="L14" s="24">
        <f t="shared" ref="L14:L28" si="3">K14/E14</f>
        <v>0</v>
      </c>
      <c r="M14" s="23">
        <v>64</v>
      </c>
      <c r="N14" s="25">
        <v>0.87</v>
      </c>
    </row>
    <row r="15" spans="1:14" s="11" customFormat="1" x14ac:dyDescent="0.4">
      <c r="A15" s="23" t="str">
        <f>'1'!A15</f>
        <v>COSTOS DE MANUFACTURA</v>
      </c>
      <c r="B15" s="23"/>
      <c r="C15" s="23" t="str">
        <f>'1'!C15</f>
        <v>205 B</v>
      </c>
      <c r="D15" s="23" t="str">
        <f>'1'!D15</f>
        <v>DLA</v>
      </c>
      <c r="E15" s="23">
        <v>38</v>
      </c>
      <c r="F15" s="23">
        <v>23</v>
      </c>
      <c r="G15" s="23">
        <v>12</v>
      </c>
      <c r="H15" s="24">
        <f t="shared" si="0"/>
        <v>0.60526315789473684</v>
      </c>
      <c r="I15" s="23">
        <f t="shared" si="1"/>
        <v>3</v>
      </c>
      <c r="J15" s="24">
        <f t="shared" si="2"/>
        <v>7.8947368421052627E-2</v>
      </c>
      <c r="K15" s="23">
        <v>0</v>
      </c>
      <c r="L15" s="24">
        <f t="shared" si="3"/>
        <v>0</v>
      </c>
      <c r="M15" s="23">
        <v>62</v>
      </c>
      <c r="N15" s="25">
        <v>0.92</v>
      </c>
    </row>
    <row r="16" spans="1:14" s="11" customFormat="1" ht="24.6" x14ac:dyDescent="0.4">
      <c r="A16" s="23" t="str">
        <f>'1'!A16</f>
        <v>CONTABILIDAD ORIENTADA A LOS NEGOCIOS</v>
      </c>
      <c r="B16" s="23"/>
      <c r="C16" s="23" t="str">
        <f>'1'!C16</f>
        <v>207 B</v>
      </c>
      <c r="D16" s="23" t="str">
        <f>'1'!D16</f>
        <v>IGE</v>
      </c>
      <c r="E16" s="23">
        <v>13</v>
      </c>
      <c r="F16" s="23">
        <v>5</v>
      </c>
      <c r="G16" s="23">
        <v>4</v>
      </c>
      <c r="H16" s="24">
        <f t="shared" si="0"/>
        <v>0.38461538461538464</v>
      </c>
      <c r="I16" s="23">
        <f t="shared" si="1"/>
        <v>4</v>
      </c>
      <c r="J16" s="24">
        <f t="shared" si="2"/>
        <v>0.30769230769230771</v>
      </c>
      <c r="K16" s="23">
        <v>0</v>
      </c>
      <c r="L16" s="24">
        <f t="shared" si="3"/>
        <v>0</v>
      </c>
      <c r="M16" s="23">
        <v>51</v>
      </c>
      <c r="N16" s="25">
        <v>0.69</v>
      </c>
    </row>
    <row r="17" spans="1:14" s="11" customFormat="1" x14ac:dyDescent="0.4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4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4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4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4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4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4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4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4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4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4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2.6" thickBot="1" x14ac:dyDescent="0.4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90</v>
      </c>
      <c r="F28" s="17">
        <f>SUM(F14:F27)</f>
        <v>55</v>
      </c>
      <c r="G28" s="17">
        <f>SUM(G14:G27)</f>
        <v>23</v>
      </c>
      <c r="H28" s="18">
        <f>SUM(F28:G28)/E28</f>
        <v>0.8666666666666667</v>
      </c>
      <c r="I28" s="17">
        <f t="shared" si="1"/>
        <v>12</v>
      </c>
      <c r="J28" s="18">
        <f t="shared" si="2"/>
        <v>0.13333333333333333</v>
      </c>
      <c r="K28" s="17">
        <f>SUM(K14:K27)</f>
        <v>0</v>
      </c>
      <c r="L28" s="18">
        <f t="shared" si="3"/>
        <v>0</v>
      </c>
      <c r="M28" s="17">
        <f>AVERAGE(M14:M27)</f>
        <v>59</v>
      </c>
      <c r="N28" s="19">
        <f>AVERAGE(N14:N27)</f>
        <v>0.82666666666666666</v>
      </c>
    </row>
    <row r="30" spans="1:14" ht="120" customHeight="1" x14ac:dyDescent="0.4">
      <c r="A30" s="35" t="s">
        <v>26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4">
      <c r="A32" s="12"/>
    </row>
    <row r="33" spans="1:10" x14ac:dyDescent="0.4">
      <c r="B33" s="42" t="s">
        <v>27</v>
      </c>
      <c r="C33" s="42"/>
      <c r="D33" s="42"/>
      <c r="G33" s="27" t="s">
        <v>28</v>
      </c>
      <c r="H33" s="27"/>
      <c r="I33" s="27"/>
      <c r="J33" s="27"/>
    </row>
    <row r="34" spans="1:10" ht="62.25" customHeight="1" x14ac:dyDescent="0.4">
      <c r="B34" s="43"/>
      <c r="C34" s="43"/>
      <c r="D34" s="43"/>
      <c r="G34" s="39"/>
      <c r="H34" s="39"/>
      <c r="I34" s="39"/>
      <c r="J34" s="39"/>
    </row>
    <row r="35" spans="1:10" hidden="1" x14ac:dyDescent="0.4">
      <c r="A35" s="44" t="e">
        <v>#REF!</v>
      </c>
      <c r="B35" s="44"/>
      <c r="C35" s="6"/>
      <c r="E35" s="44"/>
      <c r="F35" s="44"/>
      <c r="G35" s="44"/>
      <c r="H35" s="44"/>
    </row>
    <row r="36" spans="1:10" hidden="1" x14ac:dyDescent="0.4"/>
    <row r="37" spans="1:10" ht="45" customHeight="1" x14ac:dyDescent="0.4">
      <c r="B37" s="45" t="str">
        <f>B10</f>
        <v>M.C.A. FRANCISCO TOTO MACHUCHO</v>
      </c>
      <c r="C37" s="45"/>
      <c r="D37" s="45"/>
      <c r="E37" s="13"/>
      <c r="F37" s="13"/>
      <c r="G37" s="45"/>
      <c r="H37" s="45"/>
      <c r="I37" s="45"/>
      <c r="J37" s="45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Francisco</cp:lastModifiedBy>
  <cp:revision/>
  <dcterms:created xsi:type="dcterms:W3CDTF">2021-11-22T14:45:25Z</dcterms:created>
  <dcterms:modified xsi:type="dcterms:W3CDTF">2025-05-16T18:19:04Z</dcterms:modified>
  <cp:category/>
  <cp:contentStatus/>
</cp:coreProperties>
</file>