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4 CALIFICACIONES FEB-JUN 2025\"/>
    </mc:Choice>
  </mc:AlternateContent>
  <xr:revisionPtr revIDLastSave="0" documentId="13_ncr:1_{4AA61835-CE62-4AB7-A132-1642DD640A0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'2'!$A$1:$N$33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2" l="1"/>
  <c r="C17" i="22"/>
  <c r="D15" i="22"/>
  <c r="A15" i="22"/>
  <c r="E16" i="22"/>
  <c r="D16" i="22"/>
  <c r="C16" i="22"/>
  <c r="A16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3" i="22" s="1"/>
  <c r="L8" i="22"/>
  <c r="H8" i="22"/>
  <c r="E8" i="22"/>
  <c r="N24" i="22"/>
  <c r="M24" i="22"/>
  <c r="K24" i="22"/>
  <c r="G24" i="22"/>
  <c r="F24" i="22"/>
  <c r="B30" i="10"/>
  <c r="K21" i="10"/>
  <c r="I21" i="10" l="1"/>
  <c r="L14" i="25"/>
  <c r="L15" i="25"/>
  <c r="H15" i="25"/>
  <c r="E21" i="25"/>
  <c r="E28" i="24"/>
  <c r="E28" i="23"/>
  <c r="E24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4" i="22"/>
  <c r="J24" i="22" s="1"/>
  <c r="H24" i="22"/>
  <c r="L2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<sst xmlns="http://schemas.openxmlformats.org/spreadsheetml/2006/main" count="219" uniqueCount="50">
  <si>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</si>
  <si>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</si>
  <si>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</si>
  <si>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</si>
  <si>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</si>
  <si>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</si>
  <si>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</si>
  <si>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</si>
  <si>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</si>
  <si>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</si>
  <si>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</si>
  <si>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</si>
  <si>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</si>
  <si>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</si>
  <si>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</si>
  <si>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</si>
  <si>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</si>
  <si>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</si>
  <si>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</si>
  <si>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</si>
  <si>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</si>
  <si>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</si>
  <si>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</si>
  <si>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</si>
  <si>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</si>
  <si>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</si>
  <si>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</si>
  <si>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</si>
  <si>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</si>
  <si>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</si>
  <si>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</si>
  <si>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</si>
  <si>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</si>
  <si>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</si>
  <si>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DR. TONATIUH SOSME SÁNCHEZ</t>
  </si>
  <si>
    <t>I-IV</t>
  </si>
  <si>
    <t>FEBRERO-JUNIO 2025</t>
  </si>
  <si>
    <t>DRA. VIOLETA ALEJANDRA BASTIÁN LIMA</t>
  </si>
  <si>
    <t>ESTADÍSTICA INFERENCIAL</t>
  </si>
  <si>
    <t>CONTROL</t>
  </si>
  <si>
    <t>IGEM</t>
  </si>
  <si>
    <t>407 B</t>
  </si>
  <si>
    <t>407 C</t>
  </si>
  <si>
    <t>811 A</t>
  </si>
  <si>
    <t>IMCT</t>
  </si>
  <si>
    <t>S/E</t>
  </si>
  <si>
    <t>II</t>
  </si>
  <si>
    <t>III</t>
  </si>
  <si>
    <t>ESTADISTICA INFERENCIA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</si>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</sst>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4" zoomScale="85" zoomScaleNormal="85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36</v>
      </c>
      <c r="M8" s="34"/>
      <c r="N8" s="34"/>
    </row>
    <row r="10" spans="1:14" x14ac:dyDescent="0.2">
      <c r="A10" s="4" t="s">
        <v>8</v>
      </c>
      <c r="B10" s="34" t="s">
        <v>37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38</v>
      </c>
      <c r="B14" s="9" t="s">
        <v>21</v>
      </c>
      <c r="C14" s="9" t="s">
        <v>41</v>
      </c>
      <c r="D14" s="9" t="s">
        <v>40</v>
      </c>
      <c r="E14" s="9">
        <v>16</v>
      </c>
      <c r="F14" s="9">
        <v>16</v>
      </c>
      <c r="G14" s="9" t="s">
        <v>25</v>
      </c>
      <c r="H14" s="9" t="s">
        <v>25</v>
      </c>
      <c r="I14" s="9">
        <v>0</v>
      </c>
      <c r="J14" s="9" t="s">
        <v>25</v>
      </c>
      <c r="K14" s="9">
        <v>0</v>
      </c>
      <c r="L14" s="10">
        <v>0</v>
      </c>
      <c r="M14" s="9">
        <v>77</v>
      </c>
      <c r="N14" s="15">
        <v>0.81</v>
      </c>
    </row>
    <row r="15" spans="1:14" s="11" customFormat="1" ht="25.5" x14ac:dyDescent="0.2">
      <c r="A15" s="8" t="s">
        <v>38</v>
      </c>
      <c r="B15" s="9" t="s">
        <v>21</v>
      </c>
      <c r="C15" s="9" t="s">
        <v>42</v>
      </c>
      <c r="D15" s="9" t="s">
        <v>40</v>
      </c>
      <c r="E15" s="9">
        <v>15</v>
      </c>
      <c r="F15" s="9">
        <v>15</v>
      </c>
      <c r="G15" s="9" t="s">
        <v>25</v>
      </c>
      <c r="H15" s="9" t="s">
        <v>25</v>
      </c>
      <c r="I15" s="9">
        <v>0</v>
      </c>
      <c r="J15" s="9" t="s">
        <v>25</v>
      </c>
      <c r="K15" s="9">
        <v>0</v>
      </c>
      <c r="L15" s="10">
        <v>0</v>
      </c>
      <c r="M15" s="9">
        <v>73</v>
      </c>
      <c r="N15" s="15">
        <v>0.66</v>
      </c>
    </row>
    <row r="16" spans="1:14" s="11" customFormat="1" x14ac:dyDescent="0.2">
      <c r="A16" s="8" t="s">
        <v>39</v>
      </c>
      <c r="B16" s="9" t="s">
        <v>45</v>
      </c>
      <c r="C16" s="9" t="s">
        <v>43</v>
      </c>
      <c r="D16" s="9" t="s">
        <v>44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63</v>
      </c>
      <c r="F21" s="17">
        <f>SUM(F14:F17)</f>
        <v>31</v>
      </c>
      <c r="G21" s="17"/>
      <c r="H21" s="18"/>
      <c r="I21" s="17">
        <f>(E21-SUM(F21:G21))-K21</f>
        <v>32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37.5</v>
      </c>
      <c r="N21" s="19">
        <f>SUM(N14:N17)/4</f>
        <v>0.36750000000000005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DRA. VIOLETA ALEJANDRA BASTIÁN LIMA</v>
      </c>
      <c r="C30" s="40"/>
      <c r="D30" s="40"/>
      <c r="E30" s="13"/>
      <c r="F30" s="13"/>
      <c r="G30" s="40" t="s">
        <v>33</v>
      </c>
      <c r="H30" s="40"/>
      <c r="I30" s="40"/>
      <c r="J30" s="40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topLeftCell="A7" zoomScale="85" zoomScaleNormal="85" zoomScaleSheetLayoutView="100" workbookViewId="0">
      <selection activeCell="G33" sqref="G33:J33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9" t="str">
        <f>'1'!A14</f>
        <v>ESTADÍSTICA INFERENCIAL</v>
      </c>
      <c r="B14" s="9" t="s">
        <v>46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13</v>
      </c>
      <c r="G14" s="9" t="s">
        <v>25</v>
      </c>
      <c r="H14" s="10"/>
      <c r="I14" s="9">
        <v>3</v>
      </c>
      <c r="J14" s="10"/>
      <c r="K14" s="9">
        <v>0</v>
      </c>
      <c r="L14" s="10">
        <v>0</v>
      </c>
      <c r="M14" s="9">
        <v>72</v>
      </c>
      <c r="N14" s="15">
        <v>0.75</v>
      </c>
    </row>
    <row r="15" spans="1:14" s="11" customFormat="1" ht="21" customHeight="1" x14ac:dyDescent="0.2">
      <c r="A15" s="9" t="str">
        <f>'1'!A15</f>
        <v>ESTADÍSTICA INFERENCIAL</v>
      </c>
      <c r="B15" s="9" t="s">
        <v>47</v>
      </c>
      <c r="C15" s="9" t="s">
        <v>41</v>
      </c>
      <c r="D15" s="9" t="str">
        <f>'1'!D15</f>
        <v>IGEM</v>
      </c>
      <c r="E15" s="9">
        <v>16</v>
      </c>
      <c r="F15" s="9">
        <v>13</v>
      </c>
      <c r="G15" s="9" t="s">
        <v>25</v>
      </c>
      <c r="H15" s="10"/>
      <c r="I15" s="9">
        <v>3</v>
      </c>
      <c r="J15" s="10"/>
      <c r="K15" s="9">
        <v>0</v>
      </c>
      <c r="L15" s="10">
        <v>0</v>
      </c>
      <c r="M15" s="9">
        <v>69</v>
      </c>
      <c r="N15" s="15">
        <v>0.75</v>
      </c>
    </row>
    <row r="16" spans="1:14" s="11" customFormat="1" ht="16.5" customHeight="1" x14ac:dyDescent="0.2">
      <c r="A16" s="9" t="str">
        <f>'1'!A15</f>
        <v>ESTADÍSTICA INFERENCIAL</v>
      </c>
      <c r="B16" s="9" t="s">
        <v>46</v>
      </c>
      <c r="C16" s="9" t="str">
        <f>'1'!C15</f>
        <v>407 C</v>
      </c>
      <c r="D16" s="9" t="str">
        <f>'1'!D15</f>
        <v>IGEM</v>
      </c>
      <c r="E16" s="9">
        <f>'1'!E15</f>
        <v>15</v>
      </c>
      <c r="F16" s="9">
        <v>14</v>
      </c>
      <c r="G16" s="9" t="s">
        <v>25</v>
      </c>
      <c r="H16" s="10"/>
      <c r="I16" s="9">
        <v>1</v>
      </c>
      <c r="J16" s="10"/>
      <c r="K16" s="9">
        <v>0</v>
      </c>
      <c r="L16" s="10">
        <v>0</v>
      </c>
      <c r="M16" s="9">
        <v>77</v>
      </c>
      <c r="N16" s="15">
        <v>0.8</v>
      </c>
    </row>
    <row r="17" spans="1:14" s="11" customFormat="1" ht="16.5" customHeight="1" x14ac:dyDescent="0.2">
      <c r="A17" s="9" t="s">
        <v>48</v>
      </c>
      <c r="B17" s="9" t="s">
        <v>47</v>
      </c>
      <c r="C17" s="9" t="str">
        <f>'1'!C16</f>
        <v>811 A</v>
      </c>
      <c r="D17" s="9" t="str">
        <f>'1'!D16</f>
        <v>IMCT</v>
      </c>
      <c r="E17" s="9">
        <v>15</v>
      </c>
      <c r="F17" s="9">
        <v>14</v>
      </c>
      <c r="G17" s="9" t="s">
        <v>25</v>
      </c>
      <c r="H17" s="10"/>
      <c r="I17" s="9">
        <v>1</v>
      </c>
      <c r="J17" s="10"/>
      <c r="K17" s="9">
        <v>0</v>
      </c>
      <c r="L17" s="10">
        <v>0</v>
      </c>
      <c r="M17" s="9">
        <v>78</v>
      </c>
      <c r="N17" s="15">
        <v>0.8</v>
      </c>
    </row>
    <row r="18" spans="1:14" s="11" customFormat="1" ht="20.25" customHeight="1" x14ac:dyDescent="0.2">
      <c r="A18" s="9" t="s">
        <v>39</v>
      </c>
      <c r="B18" s="9" t="s">
        <v>21</v>
      </c>
      <c r="C18" s="9" t="s">
        <v>43</v>
      </c>
      <c r="D18" s="9" t="s">
        <v>44</v>
      </c>
      <c r="E18" s="9">
        <v>32</v>
      </c>
      <c r="F18" s="9">
        <v>32</v>
      </c>
      <c r="G18" s="9" t="s">
        <v>25</v>
      </c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0.56000000000000005</v>
      </c>
    </row>
    <row r="19" spans="1:14" s="11" customFormat="1" x14ac:dyDescent="0.2">
      <c r="A19" s="9" t="s">
        <v>39</v>
      </c>
      <c r="B19" s="9" t="s">
        <v>46</v>
      </c>
      <c r="C19" s="9" t="s">
        <v>43</v>
      </c>
      <c r="D19" s="9" t="s">
        <v>44</v>
      </c>
      <c r="E19" s="9">
        <v>32</v>
      </c>
      <c r="F19" s="9">
        <v>31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0.75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126</v>
      </c>
      <c r="F24" s="17">
        <f>SUM(F14:F23)</f>
        <v>117</v>
      </c>
      <c r="G24" s="17">
        <f>SUM(G14:G23)</f>
        <v>0</v>
      </c>
      <c r="H24" s="18">
        <f>SUM(F24:G24)/E24</f>
        <v>0.9285714285714286</v>
      </c>
      <c r="I24" s="17">
        <f t="shared" ref="I24" si="0">(E24-SUM(F24:G24))-K24</f>
        <v>9</v>
      </c>
      <c r="J24" s="18">
        <f t="shared" ref="J24" si="1">I24/E24</f>
        <v>7.1428571428571425E-2</v>
      </c>
      <c r="K24" s="17">
        <f>SUM(K14:K23)</f>
        <v>0</v>
      </c>
      <c r="L24" s="18">
        <f t="shared" ref="L24" si="2">K24/E24</f>
        <v>0</v>
      </c>
      <c r="M24" s="17">
        <f>AVERAGE(M14:M23)</f>
        <v>79.833333333333329</v>
      </c>
      <c r="N24" s="19">
        <f>AVERAGE(N14:N23)</f>
        <v>0.73499999999999999</v>
      </c>
    </row>
    <row r="26" spans="1:14" ht="120" customHeight="1" x14ac:dyDescent="0.2">
      <c r="A26" s="30" t="s">
        <v>26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8" spans="1:14" x14ac:dyDescent="0.2">
      <c r="A28" s="12"/>
    </row>
    <row r="29" spans="1:14" x14ac:dyDescent="0.2">
      <c r="B29" s="37" t="s">
        <v>27</v>
      </c>
      <c r="C29" s="37"/>
      <c r="D29" s="37"/>
      <c r="G29" s="22" t="s">
        <v>28</v>
      </c>
      <c r="H29" s="22"/>
      <c r="I29" s="22"/>
      <c r="J29" s="22"/>
    </row>
    <row r="30" spans="1:14" ht="62.25" customHeight="1" x14ac:dyDescent="0.2">
      <c r="B30" s="38"/>
      <c r="C30" s="38"/>
      <c r="D30" s="38"/>
      <c r="G30" s="34"/>
      <c r="H30" s="34"/>
      <c r="I30" s="34"/>
      <c r="J30" s="34"/>
    </row>
    <row r="31" spans="1:14" hidden="1" x14ac:dyDescent="0.2">
      <c r="A31" s="39" t="e">
        <v>#REF!</v>
      </c>
      <c r="B31" s="39"/>
      <c r="C31" s="6"/>
      <c r="E31" s="39"/>
      <c r="F31" s="39"/>
      <c r="G31" s="39"/>
      <c r="H31" s="39"/>
    </row>
    <row r="32" spans="1:14" hidden="1" x14ac:dyDescent="0.2"/>
    <row r="33" spans="2:10" ht="45" customHeight="1" x14ac:dyDescent="0.2">
      <c r="B33" s="40" t="str">
        <f>B10</f>
        <v>DRA. VIOLETA ALEJANDRA BASTIÁN LIMA</v>
      </c>
      <c r="C33" s="40"/>
      <c r="D33" s="40"/>
      <c r="E33" s="13"/>
      <c r="F33" s="13"/>
      <c r="G33" s="40" t="s">
        <v>34</v>
      </c>
      <c r="H33" s="40"/>
      <c r="I33" s="40"/>
      <c r="J33" s="40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ESTADÍSTICA INFERENCIAL</v>
      </c>
      <c r="B14" s="9" t="s">
        <v>49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12</v>
      </c>
      <c r="G14" s="9" t="s">
        <v>25</v>
      </c>
      <c r="H14" s="10"/>
      <c r="I14" s="9">
        <v>4</v>
      </c>
      <c r="J14" s="10"/>
      <c r="K14" s="9">
        <v>0</v>
      </c>
      <c r="L14" s="10">
        <v>0</v>
      </c>
      <c r="M14" s="9">
        <v>70</v>
      </c>
      <c r="N14" s="15">
        <v>0.75</v>
      </c>
    </row>
    <row r="15" spans="1:14" s="11" customFormat="1" x14ac:dyDescent="0.2">
      <c r="A15" s="9" t="str">
        <f>'1'!A15</f>
        <v>ESTADÍSTICA INFERENCIAL</v>
      </c>
      <c r="B15" s="9" t="s">
        <v>49</v>
      </c>
      <c r="C15" s="9" t="str">
        <f>'1'!C15</f>
        <v>407 C</v>
      </c>
      <c r="D15" s="9" t="str">
        <f>'1'!D15</f>
        <v>IGEM</v>
      </c>
      <c r="E15" s="9">
        <f>'1'!E15</f>
        <v>15</v>
      </c>
      <c r="F15" s="9">
        <v>14</v>
      </c>
      <c r="G15" s="9" t="s">
        <v>25</v>
      </c>
      <c r="H15" s="10"/>
      <c r="I15" s="9">
        <v>1</v>
      </c>
      <c r="J15" s="10"/>
      <c r="K15" s="9">
        <v>0</v>
      </c>
      <c r="L15" s="10">
        <v>0</v>
      </c>
      <c r="M15" s="9">
        <v>83</v>
      </c>
      <c r="N15" s="15">
        <v>0.8</v>
      </c>
    </row>
    <row r="16" spans="1:14" s="11" customFormat="1" x14ac:dyDescent="0.2">
      <c r="A16" s="9" t="s">
        <v>39</v>
      </c>
      <c r="B16" s="9" t="s">
        <v>47</v>
      </c>
      <c r="C16" s="9" t="s">
        <v>43</v>
      </c>
      <c r="D16" s="9" t="s">
        <v>44</v>
      </c>
      <c r="E16" s="9">
        <v>32</v>
      </c>
      <c r="F16" s="9">
        <v>30</v>
      </c>
      <c r="G16" s="9" t="s">
        <v>25</v>
      </c>
      <c r="H16" s="10"/>
      <c r="I16" s="9">
        <v>2</v>
      </c>
      <c r="J16" s="10"/>
      <c r="K16" s="9">
        <v>0</v>
      </c>
      <c r="L16" s="10">
        <v>0</v>
      </c>
      <c r="M16" s="9">
        <v>84</v>
      </c>
      <c r="N16" s="15">
        <v>0.72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56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7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0.75666666666666671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DRA. VIOLETA ALEJANDRA BASTIÁN LIMA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0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ESTADÍSTICA INFERENCIAL</v>
      </c>
      <c r="B14" s="9">
        <v>4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DRA. VIOLETA ALEJANDRA BASTIÁN LIMA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ESTADÍSTICA INFERENCIAL</v>
      </c>
      <c r="B14" s="21" t="s">
        <v>35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>
        <v>0.95</v>
      </c>
      <c r="I14" s="9">
        <f t="shared" ref="I14:I21" si="0">(E14-SUM(F14:G14))-K14</f>
        <v>16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>
        <f t="shared" ref="H15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31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31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DRA. VIOLETA ALEJANDRA BASTIÁN LIMA</v>
      </c>
      <c r="C30" s="40"/>
      <c r="D30" s="40"/>
      <c r="E30" s="13"/>
      <c r="F30" s="13"/>
      <c r="G30" s="40"/>
      <c r="H30" s="40"/>
      <c r="I30" s="40"/>
      <c r="J30" s="40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VIOLETA</cp:lastModifiedBy>
  <cp:revision/>
  <cp:lastPrinted>2023-03-25T03:30:28Z</cp:lastPrinted>
  <dcterms:created xsi:type="dcterms:W3CDTF">2021-11-22T14:45:25Z</dcterms:created>
  <dcterms:modified xsi:type="dcterms:W3CDTF">2025-05-14T03:45:26Z</dcterms:modified>
  <cp:category/>
  <cp:contentStatus/>
</cp:coreProperties>
</file>