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 Parcial\R1\"/>
    </mc:Choice>
  </mc:AlternateContent>
  <xr:revisionPtr revIDLastSave="0" documentId="13_ncr:1_{4B23467E-47DB-434A-9BF7-E3B810C1C2A7}" xr6:coauthVersionLast="47" xr6:coauthVersionMax="47" xr10:uidLastSave="{00000000-0000-0000-0000-000000000000}"/>
  <bookViews>
    <workbookView xWindow="1425" yWindow="1425" windowWidth="21600" windowHeight="11295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" i="3" l="1"/>
  <c r="A16" i="3"/>
  <c r="A15" i="3"/>
  <c r="G37" i="5" l="1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L17" i="4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E28" i="4" s="1"/>
  <c r="D14" i="4"/>
  <c r="C14" i="4"/>
  <c r="A14" i="4"/>
  <c r="B10" i="4"/>
  <c r="L8" i="4"/>
  <c r="H8" i="4"/>
  <c r="E8" i="4"/>
  <c r="E6" i="4"/>
  <c r="G37" i="3"/>
  <c r="A35" i="3"/>
  <c r="N28" i="3"/>
  <c r="M28" i="3"/>
  <c r="K28" i="3"/>
  <c r="G28" i="3"/>
  <c r="F28" i="3"/>
  <c r="L17" i="3"/>
  <c r="I17" i="3"/>
  <c r="D17" i="3"/>
  <c r="C17" i="3"/>
  <c r="L16" i="3"/>
  <c r="I16" i="3"/>
  <c r="D16" i="3"/>
  <c r="C16" i="3"/>
  <c r="L15" i="3"/>
  <c r="I15" i="3"/>
  <c r="D15" i="3"/>
  <c r="C15" i="3"/>
  <c r="E14" i="3"/>
  <c r="L14" i="3" s="1"/>
  <c r="D14" i="3"/>
  <c r="C14" i="3"/>
  <c r="A14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E17" i="2"/>
  <c r="L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L17" i="1"/>
  <c r="I17" i="1"/>
  <c r="L16" i="1"/>
  <c r="I16" i="1"/>
  <c r="L15" i="1"/>
  <c r="I15" i="1"/>
  <c r="L14" i="1"/>
  <c r="I14" i="1"/>
  <c r="E28" i="2" l="1"/>
  <c r="H28" i="2" s="1"/>
  <c r="I14" i="3"/>
  <c r="E28" i="3"/>
  <c r="L28" i="3" s="1"/>
  <c r="I14" i="2"/>
  <c r="L14" i="5"/>
  <c r="L28" i="1"/>
  <c r="L28" i="4"/>
  <c r="I28" i="4"/>
  <c r="J28" i="4" s="1"/>
  <c r="H28" i="4"/>
  <c r="I15" i="2"/>
  <c r="H14" i="4"/>
  <c r="H16" i="4"/>
  <c r="H18" i="4"/>
  <c r="H20" i="4"/>
  <c r="H22" i="4"/>
  <c r="H24" i="4"/>
  <c r="H26" i="4"/>
  <c r="E28" i="5"/>
  <c r="I14" i="4"/>
  <c r="J14" i="4" s="1"/>
  <c r="I16" i="4"/>
  <c r="J16" i="4" s="1"/>
  <c r="I18" i="4"/>
  <c r="J18" i="4" s="1"/>
  <c r="I20" i="4"/>
  <c r="J20" i="4" s="1"/>
  <c r="I22" i="4"/>
  <c r="J22" i="4" s="1"/>
  <c r="I24" i="4"/>
  <c r="J24" i="4" s="1"/>
  <c r="I26" i="4"/>
  <c r="J26" i="4" s="1"/>
  <c r="H14" i="5"/>
  <c r="H16" i="5"/>
  <c r="L14" i="4"/>
  <c r="I28" i="1"/>
  <c r="L14" i="2"/>
  <c r="H15" i="4"/>
  <c r="H17" i="4"/>
  <c r="H19" i="4"/>
  <c r="H21" i="4"/>
  <c r="H23" i="4"/>
  <c r="H25" i="4"/>
  <c r="H27" i="4"/>
  <c r="I15" i="4"/>
  <c r="J15" i="4" s="1"/>
  <c r="I17" i="4"/>
  <c r="J17" i="4" s="1"/>
  <c r="I19" i="4"/>
  <c r="J19" i="4" s="1"/>
  <c r="I21" i="4"/>
  <c r="J21" i="4" s="1"/>
  <c r="I23" i="4"/>
  <c r="J23" i="4" s="1"/>
  <c r="I25" i="4"/>
  <c r="J25" i="4" s="1"/>
  <c r="I27" i="4"/>
  <c r="J27" i="4" s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<sst xmlns="http://schemas.openxmlformats.org/spreadsheetml/2006/main" count="189" uniqueCount="49">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</sst>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3" zoomScale="110" zoomScaleNormal="110" workbookViewId="0">
      <selection activeCell="O15" sqref="O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">
        <v>4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 t="s">
        <v>6</v>
      </c>
      <c r="C8" s="29"/>
      <c r="D8" s="7" t="s">
        <v>7</v>
      </c>
      <c r="E8" s="1">
        <v>4</v>
      </c>
      <c r="G8" s="2" t="s">
        <v>8</v>
      </c>
      <c r="H8" s="1">
        <v>4</v>
      </c>
      <c r="I8" s="30" t="s">
        <v>9</v>
      </c>
      <c r="J8" s="30"/>
      <c r="K8" s="30"/>
      <c r="L8" s="31" t="s">
        <v>48</v>
      </c>
      <c r="M8" s="31"/>
      <c r="N8" s="31"/>
    </row>
    <row r="10" spans="1:14" x14ac:dyDescent="0.25">
      <c r="A10" s="2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>
        <v>0</v>
      </c>
      <c r="L14" s="12">
        <f>K14/E14</f>
        <v>0</v>
      </c>
      <c r="M14" s="11">
        <v>78</v>
      </c>
      <c r="N14" s="13">
        <v>0.47</v>
      </c>
    </row>
    <row r="15" spans="1:14" s="14" customFormat="1" ht="25.5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f>(E15-SUM(F15:G15))-K15</f>
        <v>2</v>
      </c>
      <c r="J15" s="12"/>
      <c r="K15" s="11">
        <v>0</v>
      </c>
      <c r="L15" s="12">
        <f>K15/E15</f>
        <v>0</v>
      </c>
      <c r="M15" s="11">
        <v>72</v>
      </c>
      <c r="N15" s="13">
        <v>0.76</v>
      </c>
    </row>
    <row r="16" spans="1:14" s="14" customFormat="1" ht="25.5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f>(E16-SUM(F16:G16))-K16</f>
        <v>1</v>
      </c>
      <c r="J16" s="12"/>
      <c r="K16" s="11">
        <v>0</v>
      </c>
      <c r="L16" s="12">
        <f>K16/E16</f>
        <v>0</v>
      </c>
      <c r="M16" s="11">
        <v>83</v>
      </c>
      <c r="N16" s="13">
        <v>0.75</v>
      </c>
    </row>
    <row r="17" spans="1:14" s="14" customFormat="1" ht="25.5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f>(E17-SUM(F17:G17))-K17</f>
        <v>12</v>
      </c>
      <c r="J17" s="12"/>
      <c r="K17" s="11">
        <v>0</v>
      </c>
      <c r="L17" s="12">
        <f>K17/E17</f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">
        <v>34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L14" sqref="L14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2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 t="s">
        <v>24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24</v>
      </c>
      <c r="G14" s="11"/>
      <c r="H14" s="12"/>
      <c r="I14" s="11">
        <f>(E14-SUM(F14:G14))-K14</f>
        <v>8</v>
      </c>
      <c r="J14" s="12"/>
      <c r="K14" s="11"/>
      <c r="L14" s="12">
        <f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f>'1'!E15</f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f>'1'!E16</f>
        <v>8</v>
      </c>
      <c r="F16" s="11">
        <v>28</v>
      </c>
      <c r="G16" s="11"/>
      <c r="H16" s="12"/>
      <c r="I16" s="11">
        <v>35</v>
      </c>
      <c r="J16" s="12"/>
      <c r="K16" s="11"/>
      <c r="L16" s="12">
        <f>K16/E16</f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 t="s">
        <v>27</v>
      </c>
      <c r="C17" s="11" t="str">
        <f>'1'!C17</f>
        <v>410-A</v>
      </c>
      <c r="D17" s="11" t="str">
        <f>'1'!D17</f>
        <v>IINF</v>
      </c>
      <c r="E17" s="11">
        <f>'1'!E17</f>
        <v>30</v>
      </c>
      <c r="F17" s="11">
        <v>0</v>
      </c>
      <c r="G17" s="11"/>
      <c r="H17" s="12"/>
      <c r="I17" s="11">
        <v>35</v>
      </c>
      <c r="J17" s="12"/>
      <c r="K17" s="11"/>
      <c r="L17" s="12">
        <f>K17/E17</f>
        <v>0</v>
      </c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52</v>
      </c>
      <c r="G28" s="16">
        <f>SUM(G14:G27)</f>
        <v>0</v>
      </c>
      <c r="H28" s="17">
        <f>SUM(F28:G28)/E28</f>
        <v>0.5977011494252874</v>
      </c>
      <c r="I28" s="16">
        <f>(E28-SUM(F28:G28))-K28</f>
        <v>35</v>
      </c>
      <c r="J28" s="17">
        <f>I28/E28</f>
        <v>0.40229885057471265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6" zoomScale="110" zoomScaleNormal="110" workbookViewId="0">
      <selection activeCell="B14" sqref="B14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3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8.35" customHeight="1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23</v>
      </c>
      <c r="G14" s="11"/>
      <c r="H14" s="12"/>
      <c r="I14" s="11">
        <f t="shared" ref="I14:I17" si="0">(E14-SUM(F14:G14))-K14</f>
        <v>9</v>
      </c>
      <c r="J14" s="12"/>
      <c r="K14" s="11"/>
      <c r="L14" s="12">
        <f t="shared" ref="L14:L17" si="1">K14/E14</f>
        <v>0</v>
      </c>
      <c r="M14" s="11"/>
      <c r="N14" s="13"/>
    </row>
    <row r="15" spans="1:14" s="14" customFormat="1" ht="28.35" customHeight="1" x14ac:dyDescent="0.2">
      <c r="A15" s="11" t="str">
        <f>'1'!A15</f>
        <v>Software de aplicación ejecutivo</v>
      </c>
      <c r="B15" s="11" t="s">
        <v>36</v>
      </c>
      <c r="C15" s="11" t="str">
        <f>'1'!C14</f>
        <v>210-A</v>
      </c>
      <c r="D15" s="11" t="str">
        <f>'1'!D14</f>
        <v>IINF</v>
      </c>
      <c r="E15" s="11">
        <v>27</v>
      </c>
      <c r="F15" s="11">
        <v>25</v>
      </c>
      <c r="G15" s="11"/>
      <c r="H15" s="12"/>
      <c r="I15" s="11">
        <f t="shared" si="0"/>
        <v>2</v>
      </c>
      <c r="J15" s="12"/>
      <c r="K15" s="11"/>
      <c r="L15" s="12">
        <f t="shared" si="1"/>
        <v>0</v>
      </c>
      <c r="M15" s="11"/>
      <c r="N15" s="13"/>
    </row>
    <row r="16" spans="1:14" s="14" customFormat="1" ht="28.35" customHeight="1" x14ac:dyDescent="0.2">
      <c r="A16" s="11" t="str">
        <f>'1'!A16</f>
        <v>Programación para ciencia de datos</v>
      </c>
      <c r="B16" s="11" t="s">
        <v>27</v>
      </c>
      <c r="C16" s="11" t="str">
        <f>'1'!C15</f>
        <v>207-B</v>
      </c>
      <c r="D16" s="11" t="str">
        <f>'1'!D15</f>
        <v>IGE</v>
      </c>
      <c r="E16" s="11">
        <v>24</v>
      </c>
      <c r="F16" s="11">
        <v>0</v>
      </c>
      <c r="G16" s="11"/>
      <c r="H16" s="12"/>
      <c r="I16" s="11">
        <f t="shared" si="0"/>
        <v>24</v>
      </c>
      <c r="J16" s="12"/>
      <c r="K16" s="11"/>
      <c r="L16" s="12">
        <f t="shared" si="1"/>
        <v>0</v>
      </c>
      <c r="M16" s="11"/>
      <c r="N16" s="13"/>
    </row>
    <row r="17" spans="1:14" s="14" customFormat="1" ht="28.35" customHeight="1" x14ac:dyDescent="0.2">
      <c r="A17" s="11" t="str">
        <f>'1'!A17</f>
        <v>Administración y organización de datos</v>
      </c>
      <c r="B17" s="11" t="s">
        <v>36</v>
      </c>
      <c r="C17" s="11" t="str">
        <f>'1'!C16</f>
        <v>810-A</v>
      </c>
      <c r="D17" s="11" t="str">
        <f>'1'!D16</f>
        <v>IINF</v>
      </c>
      <c r="E17" s="11">
        <v>35</v>
      </c>
      <c r="F17" s="11"/>
      <c r="G17" s="11"/>
      <c r="H17" s="12"/>
      <c r="I17" s="11">
        <f t="shared" si="0"/>
        <v>35</v>
      </c>
      <c r="J17" s="12"/>
      <c r="K17" s="11"/>
      <c r="L17" s="12">
        <f t="shared" si="1"/>
        <v>0</v>
      </c>
      <c r="M17" s="11"/>
      <c r="N17" s="13"/>
    </row>
    <row r="18" spans="1:14" s="14" customFormat="1" ht="28.3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28.3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118</v>
      </c>
      <c r="F28" s="16">
        <f>SUM(F14:F27)</f>
        <v>48</v>
      </c>
      <c r="G28" s="16">
        <f>SUM(G14:G27)</f>
        <v>0</v>
      </c>
      <c r="H28" s="17">
        <f>SUM(F28:G28)/E28</f>
        <v>0.40677966101694918</v>
      </c>
      <c r="I28" s="16">
        <f>(E28-SUM(F28:G28))-K28</f>
        <v>70</v>
      </c>
      <c r="J28" s="17">
        <f>I28/E28</f>
        <v>0.59322033898305082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6" zoomScale="110" zoomScaleNormal="110" workbookViewId="0">
      <selection activeCell="E18" sqref="E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>
        <v>4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/>
      <c r="C14" s="11" t="str">
        <f>'1'!C14</f>
        <v>210-A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 x14ac:dyDescent="0.2">
      <c r="A15" s="11" t="str">
        <f>'1'!A15</f>
        <v>Software de aplicación ejecutivo</v>
      </c>
      <c r="B15" s="11"/>
      <c r="C15" s="11" t="str">
        <f>'1'!C15</f>
        <v>207-B</v>
      </c>
      <c r="D15" s="11" t="str">
        <f>'1'!D15</f>
        <v>IGE</v>
      </c>
      <c r="E15" s="11">
        <f>'1'!E15</f>
        <v>17</v>
      </c>
      <c r="F15" s="11"/>
      <c r="G15" s="11"/>
      <c r="H15" s="12">
        <f t="shared" si="0"/>
        <v>0</v>
      </c>
      <c r="I15" s="11">
        <f t="shared" si="1"/>
        <v>17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/>
      <c r="C16" s="11" t="str">
        <f>'1'!C16</f>
        <v>810-A</v>
      </c>
      <c r="D16" s="11" t="str">
        <f>'1'!D16</f>
        <v>IINF</v>
      </c>
      <c r="E16" s="11">
        <f>'1'!E16</f>
        <v>8</v>
      </c>
      <c r="F16" s="11"/>
      <c r="G16" s="11"/>
      <c r="H16" s="12">
        <f t="shared" si="0"/>
        <v>0</v>
      </c>
      <c r="I16" s="11">
        <f t="shared" si="1"/>
        <v>8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 x14ac:dyDescent="0.2">
      <c r="A17" s="11" t="str">
        <f>'1'!A17</f>
        <v>Administración y organización de datos</v>
      </c>
      <c r="B17" s="11"/>
      <c r="C17" s="11" t="str">
        <f>'1'!C17</f>
        <v>410-A</v>
      </c>
      <c r="D17" s="11" t="str">
        <f>'1'!D17</f>
        <v>IINF</v>
      </c>
      <c r="E17" s="11">
        <v>34</v>
      </c>
      <c r="F17" s="11"/>
      <c r="G17" s="11"/>
      <c r="H17" s="12">
        <f t="shared" si="0"/>
        <v>0</v>
      </c>
      <c r="I17" s="11">
        <f t="shared" si="1"/>
        <v>34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91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91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6" t="s">
        <v>3</v>
      </c>
      <c r="B6" s="36"/>
      <c r="C6" s="36"/>
      <c r="D6" s="36"/>
      <c r="E6" s="37" t="str">
        <f>'1'!E6</f>
        <v>INFORMÁTICA</v>
      </c>
      <c r="F6" s="37"/>
      <c r="G6" s="37"/>
      <c r="H6" s="37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9" t="s">
        <v>37</v>
      </c>
      <c r="C8" s="29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0" t="s">
        <v>9</v>
      </c>
      <c r="J8" s="30"/>
      <c r="K8" s="30"/>
      <c r="L8" s="29" t="str">
        <f>'1'!L8</f>
        <v>Febrero – Junio 2025</v>
      </c>
      <c r="M8" s="29"/>
      <c r="N8" s="29"/>
    </row>
    <row r="10" spans="1:14" x14ac:dyDescent="0.25">
      <c r="A10" s="2" t="s">
        <v>10</v>
      </c>
      <c r="B10" s="29" t="str">
        <f>'1'!B10</f>
        <v>ROGELIO ENRIQUE TELONA TORRES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24" t="s">
        <v>24</v>
      </c>
    </row>
    <row r="13" spans="1:14" x14ac:dyDescent="0.25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24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.75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ROGELIO ENRIQUE TELONA TORRES</v>
      </c>
      <c r="C37" s="23"/>
      <c r="D37" s="23"/>
      <c r="E37" s="20"/>
      <c r="F37" s="20"/>
      <c r="G37" s="23" t="str">
        <f>'1'!G37</f>
        <v>MARCOS CAGAL ORTIZ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2025-03-05T15:35:36Z</dcterms:modified>
  <dc:language>es-MX</dc:language>
</cp:coreProperties>
</file>