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  <Override PartName="/xl/commentsmeta1" ContentType="application/binary"/>
  <Override PartName="/xl/commentsmeta2" ContentType="application/binary"/>
  <Override PartName="/xl/commentsmeta3" ContentType="application/binary"/>
  <Override PartName="/xl/commentsmeta4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K\Desktop\"/>
    </mc:Choice>
  </mc:AlternateContent>
  <xr:revisionPtr revIDLastSave="0" documentId="13_ncr:1_{DF703F83-C6AD-40AC-A49F-1EC97EDE3DA4}" xr6:coauthVersionLast="47" xr6:coauthVersionMax="47" xr10:uidLastSave="{00000000-0000-0000-0000-000000000000}"/>
  <bookViews>
    <workbookView xWindow="-110" yWindow="-110" windowWidth="19420" windowHeight="10300" activeTab="4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9" roundtripDataChecksum="zBta2AxiSagG2KipOfLbb4gLzNDm9HAG/neM2QraVPQ="/>
    </ext>
  </extLst>
</workbook>
</file>

<file path=xl/calcChain.xml><?xml version="1.0" encoding="utf-8"?>
<calcChain xmlns="http://schemas.openxmlformats.org/spreadsheetml/2006/main">
  <c r="G37" i="5" l="1"/>
  <c r="A35" i="5"/>
  <c r="N28" i="5"/>
  <c r="M28" i="5"/>
  <c r="K28" i="5"/>
  <c r="G28" i="5"/>
  <c r="F28" i="5"/>
  <c r="E28" i="5"/>
  <c r="L17" i="5"/>
  <c r="I17" i="5"/>
  <c r="J17" i="5" s="1"/>
  <c r="H17" i="5"/>
  <c r="D17" i="5"/>
  <c r="C17" i="5"/>
  <c r="A17" i="5"/>
  <c r="L16" i="5"/>
  <c r="I16" i="5"/>
  <c r="J16" i="5" s="1"/>
  <c r="H16" i="5"/>
  <c r="D16" i="5"/>
  <c r="C16" i="5"/>
  <c r="A16" i="5"/>
  <c r="L15" i="5"/>
  <c r="I15" i="5"/>
  <c r="J15" i="5" s="1"/>
  <c r="H15" i="5"/>
  <c r="D15" i="5"/>
  <c r="C15" i="5"/>
  <c r="A15" i="5"/>
  <c r="E14" i="5"/>
  <c r="L14" i="5" s="1"/>
  <c r="D14" i="5"/>
  <c r="C14" i="5"/>
  <c r="A14" i="5"/>
  <c r="B10" i="5"/>
  <c r="B37" i="5" s="1"/>
  <c r="L8" i="5"/>
  <c r="H8" i="5"/>
  <c r="E8" i="5"/>
  <c r="E6" i="5"/>
  <c r="G37" i="4"/>
  <c r="A35" i="4"/>
  <c r="N28" i="4"/>
  <c r="M28" i="4"/>
  <c r="K28" i="4"/>
  <c r="L28" i="4" s="1"/>
  <c r="G28" i="4"/>
  <c r="F28" i="4"/>
  <c r="E28" i="4"/>
  <c r="I28" i="4" s="1"/>
  <c r="J28" i="4" s="1"/>
  <c r="I22" i="4"/>
  <c r="D22" i="4"/>
  <c r="C22" i="4"/>
  <c r="A22" i="4"/>
  <c r="I21" i="4"/>
  <c r="D21" i="4"/>
  <c r="C21" i="4"/>
  <c r="A21" i="4"/>
  <c r="I20" i="4"/>
  <c r="D20" i="4"/>
  <c r="C20" i="4"/>
  <c r="A20" i="4"/>
  <c r="I19" i="4"/>
  <c r="D19" i="4"/>
  <c r="C19" i="4"/>
  <c r="A19" i="4"/>
  <c r="I18" i="4"/>
  <c r="E18" i="4"/>
  <c r="D18" i="4"/>
  <c r="C18" i="4"/>
  <c r="A18" i="4"/>
  <c r="L17" i="4"/>
  <c r="I17" i="4"/>
  <c r="E17" i="4"/>
  <c r="D17" i="4"/>
  <c r="C17" i="4"/>
  <c r="A17" i="4"/>
  <c r="E16" i="4"/>
  <c r="L16" i="4" s="1"/>
  <c r="D16" i="4"/>
  <c r="C16" i="4"/>
  <c r="A16" i="4"/>
  <c r="E15" i="4"/>
  <c r="L15" i="4" s="1"/>
  <c r="D15" i="4"/>
  <c r="C15" i="4"/>
  <c r="A15" i="4"/>
  <c r="E14" i="4"/>
  <c r="L14" i="4" s="1"/>
  <c r="D14" i="4"/>
  <c r="C14" i="4"/>
  <c r="A14" i="4"/>
  <c r="B10" i="4"/>
  <c r="B37" i="4" s="1"/>
  <c r="L8" i="4"/>
  <c r="H8" i="4"/>
  <c r="E8" i="4"/>
  <c r="E6" i="4"/>
  <c r="G37" i="3"/>
  <c r="A35" i="3"/>
  <c r="N28" i="3"/>
  <c r="M28" i="3"/>
  <c r="K28" i="3"/>
  <c r="L28" i="3" s="1"/>
  <c r="G28" i="3"/>
  <c r="F28" i="3"/>
  <c r="E28" i="3"/>
  <c r="I28" i="3" s="1"/>
  <c r="J28" i="3" s="1"/>
  <c r="B10" i="3"/>
  <c r="B37" i="3" s="1"/>
  <c r="L8" i="3"/>
  <c r="H8" i="3"/>
  <c r="E8" i="3"/>
  <c r="E6" i="3"/>
  <c r="G37" i="2"/>
  <c r="A35" i="2"/>
  <c r="N28" i="2"/>
  <c r="M28" i="2"/>
  <c r="K28" i="2"/>
  <c r="L28" i="2" s="1"/>
  <c r="G28" i="2"/>
  <c r="F28" i="2"/>
  <c r="E28" i="2"/>
  <c r="H28" i="2" s="1"/>
  <c r="L17" i="2"/>
  <c r="I17" i="2"/>
  <c r="D17" i="2"/>
  <c r="C17" i="2"/>
  <c r="A17" i="2"/>
  <c r="L16" i="2"/>
  <c r="I16" i="2"/>
  <c r="D16" i="2"/>
  <c r="C16" i="2"/>
  <c r="A16" i="2"/>
  <c r="L15" i="2"/>
  <c r="I15" i="2"/>
  <c r="D15" i="2"/>
  <c r="C15" i="2"/>
  <c r="A15" i="2"/>
  <c r="L14" i="2"/>
  <c r="I14" i="2"/>
  <c r="D14" i="2"/>
  <c r="C14" i="2"/>
  <c r="A14" i="2"/>
  <c r="B10" i="2"/>
  <c r="B37" i="2" s="1"/>
  <c r="L8" i="2"/>
  <c r="H8" i="2"/>
  <c r="E8" i="2"/>
  <c r="E6" i="2"/>
  <c r="B37" i="1"/>
  <c r="A35" i="1"/>
  <c r="N28" i="1"/>
  <c r="M28" i="1"/>
  <c r="K28" i="1"/>
  <c r="I28" i="1" s="1"/>
  <c r="G28" i="1"/>
  <c r="F28" i="1"/>
  <c r="E28" i="1"/>
  <c r="I28" i="5" l="1"/>
  <c r="J28" i="5" s="1"/>
  <c r="L28" i="5"/>
  <c r="I15" i="4"/>
  <c r="L28" i="1"/>
  <c r="H28" i="5"/>
  <c r="I16" i="4"/>
  <c r="H28" i="4"/>
  <c r="I28" i="2"/>
  <c r="J28" i="2" s="1"/>
  <c r="H28" i="3"/>
  <c r="H14" i="5"/>
  <c r="I14" i="4"/>
  <c r="I14" i="5"/>
  <c r="J14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8" authorId="0" shapeId="0" xr:uid="{00000000-0006-0000-0000-000001000000}">
      <text>
        <r>
          <rPr>
            <sz val="11"/>
            <color rgb="FF000000"/>
            <rFont val="Calibri"/>
            <scheme val="minor"/>
          </rPr>
          <t>======
ID#AAABlu-k24A
Operador    (2025-06-16 16:43:06)
ANOTAR EL NÚMERO DE REPORTE (PRIMERO, SEGUNTO, TERCERO, CUARTO O FINAL)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hU8+8iDsCfAPiWBjzW3ahcsQ76hQ=="/>
    </ext>
  </extL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100-000001000000}">
      <text>
        <r>
          <rPr>
            <sz val="11"/>
            <color rgb="FF000000"/>
            <rFont val="Calibri"/>
            <scheme val="minor"/>
          </rPr>
          <t>======
ID#AAABlu-k24U
Operador    (2025-06-16 16:43:06)
ANOTAR EL NÚMERO DE REPORTE (PRIMERO, SEGUNTO, TERCERO, CUARTO O FINAL)</t>
        </r>
      </text>
    </comment>
    <comment ref="H8" authorId="0" shapeId="0" xr:uid="{00000000-0006-0000-0100-000002000000}">
      <text>
        <r>
          <rPr>
            <sz val="11"/>
            <color rgb="FF000000"/>
            <rFont val="Calibri"/>
            <scheme val="minor"/>
          </rPr>
          <t>======
ID#AAABlu-k24Q
Operador    (2025-06-16 16:43:06)
ANOTAR EL NÚMERO DE REPORTE (PRIMERO, SEGUNTO, TERCERO, CUARTO O FINAL)</t>
        </r>
      </text>
    </comment>
    <comment ref="L8" authorId="0" shapeId="0" xr:uid="{00000000-0006-0000-0100-000003000000}">
      <text>
        <r>
          <rPr>
            <sz val="11"/>
            <color rgb="FF000000"/>
            <rFont val="Calibri"/>
            <scheme val="minor"/>
          </rPr>
          <t>======
ID#AAABlu-k230
Operador    (2025-06-16 16:43:06)
ANOTAR EL NÚMERO DE REPORTE (PRIMERO, SEGUNTO, TERCERO, CUARTO O FINAL)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jt3mtu+GdmPy8PpNQ2E1R72EFKRA=="/>
    </ext>
  </extL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200-000003000000}">
      <text>
        <r>
          <rPr>
            <sz val="11"/>
            <color rgb="FF000000"/>
            <rFont val="Calibri"/>
            <scheme val="minor"/>
          </rPr>
          <t>======
ID#AAABlu-k23s
Operador    (2025-06-16 16:43:06)
ANOTAR EL NÚMERO DE REPORTE (PRIMERO, SEGUNTO, TERCERO, CUARTO O FINAL)</t>
        </r>
      </text>
    </comment>
    <comment ref="H8" authorId="0" shapeId="0" xr:uid="{00000000-0006-0000-0200-000001000000}">
      <text>
        <r>
          <rPr>
            <sz val="11"/>
            <color rgb="FF000000"/>
            <rFont val="Calibri"/>
            <scheme val="minor"/>
          </rPr>
          <t>======
ID#AAABlu-k24Y
Operador    (2025-06-16 16:43:06)
ANOTAR EL NÚMERO DE REPORTE (PRIMERO, SEGUNTO, TERCERO, CUARTO O FINAL)</t>
        </r>
      </text>
    </comment>
    <comment ref="L8" authorId="0" shapeId="0" xr:uid="{00000000-0006-0000-0200-000002000000}">
      <text>
        <r>
          <rPr>
            <sz val="11"/>
            <color rgb="FF000000"/>
            <rFont val="Calibri"/>
            <scheme val="minor"/>
          </rPr>
          <t>======
ID#AAABlu-k24E
Operador    (2025-06-16 16:43:06)
ANOTAR EL NÚMERO DE REPORTE (PRIMERO, SEGUNTO, TERCERO, CUARTO O FINAL)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jw+D3XoPqKKSDuWj2K49bGZ8ilzA=="/>
    </ext>
  </extL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300-000002000000}">
      <text>
        <r>
          <rPr>
            <sz val="11"/>
            <color rgb="FF000000"/>
            <rFont val="Calibri"/>
            <scheme val="minor"/>
          </rPr>
          <t>======
ID#AAABlu-k24M
Operador    (2025-06-16 16:43:06)
ANOTAR EL NÚMERO DE REPORTE (PRIMERO, SEGUNTO, TERCERO, CUARTO O FINAL)</t>
        </r>
      </text>
    </comment>
    <comment ref="H8" authorId="0" shapeId="0" xr:uid="{00000000-0006-0000-0300-000001000000}">
      <text>
        <r>
          <rPr>
            <sz val="11"/>
            <color rgb="FF000000"/>
            <rFont val="Calibri"/>
            <scheme val="minor"/>
          </rPr>
          <t>======
ID#AAABlu-k24I
Operador    (2025-06-16 16:43:06)
ANOTAR EL NÚMERO DE REPORTE (PRIMERO, SEGUNTO, TERCERO, CUARTO O FINAL)</t>
        </r>
      </text>
    </comment>
    <comment ref="L8" authorId="0" shapeId="0" xr:uid="{00000000-0006-0000-0300-000003000000}">
      <text>
        <r>
          <rPr>
            <sz val="11"/>
            <color rgb="FF000000"/>
            <rFont val="Calibri"/>
            <scheme val="minor"/>
          </rPr>
          <t>======
ID#AAABlu-k20w
Operador    (2025-06-16 16:43:06)
ANOTAR EL NÚMERO DE REPORTE (PRIMERO, SEGUNTO, TERCERO, CUARTO O FINAL)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i07sLee1GVLMltPU6Xr9ZaRJ/4mQ=="/>
    </ext>
  </extL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400-000002000000}">
      <text>
        <r>
          <rPr>
            <sz val="11"/>
            <color rgb="FF000000"/>
            <rFont val="Calibri"/>
            <scheme val="minor"/>
          </rPr>
          <t>======
ID#AAABlu-k234
Operador    (2025-06-16 16:43:06)
ANOTAR EL NÚMERO DE REPORTE (PRIMERO, SEGUNTO, TERCERO, CUARTO O FINAL)</t>
        </r>
      </text>
    </comment>
    <comment ref="H8" authorId="0" shapeId="0" xr:uid="{00000000-0006-0000-0400-000001000000}">
      <text>
        <r>
          <rPr>
            <sz val="11"/>
            <color rgb="FF000000"/>
            <rFont val="Calibri"/>
            <scheme val="minor"/>
          </rPr>
          <t>======
ID#AAABlu-k238
Operador    (2025-06-16 16:43:06)
ANOTAR EL NÚMERO DE REPORTE (PRIMERO, SEGUNTO, TERCERO, CUARTO O FINAL)</t>
        </r>
      </text>
    </comment>
    <comment ref="L8" authorId="0" shapeId="0" xr:uid="{00000000-0006-0000-0400-000003000000}">
      <text>
        <r>
          <rPr>
            <sz val="11"/>
            <color rgb="FF000000"/>
            <rFont val="Calibri"/>
            <scheme val="minor"/>
          </rPr>
          <t>======
ID#AAABlu-k23w
Operador    (2025-06-16 16:43:06)
ANOTAR EL NÚMERO DE REPORTE (PRIMERO, SEGUNTO, TERCERO, CUARTO O FINAL)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iYA4NaOTWp4cXe+wsIYr8MY8JqyA=="/>
    </ext>
  </extLst>
</comments>
</file>

<file path=xl/sharedStrings.xml><?xml version="1.0" encoding="utf-8"?>
<sst xmlns="http://schemas.openxmlformats.org/spreadsheetml/2006/main" count="210" uniqueCount="52">
  <si>
    <t>Reporte Parcial y Final del Semestre</t>
  </si>
  <si>
    <t>INSTITUTO TECNOLÓGICO SUPERIOR DE SAN ANDRÉS TUXTLA</t>
  </si>
  <si>
    <t>SUBDIRECCIÓN ACADÉMICA</t>
  </si>
  <si>
    <t>DIVISIÓN DE INGENIERÍA</t>
  </si>
  <si>
    <t>INFORMÁTICA</t>
  </si>
  <si>
    <t>Reporte No.</t>
  </si>
  <si>
    <t>1°</t>
  </si>
  <si>
    <t>Grupos Atendidos:</t>
  </si>
  <si>
    <t>Asig. dif.</t>
  </si>
  <si>
    <t>Periodo Escolar:</t>
  </si>
  <si>
    <t>Febrero – Junio 2025</t>
  </si>
  <si>
    <t>PROFESOR (A):</t>
  </si>
  <si>
    <t>ROGELIO ENRIQUE TELONA TORRES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</si>
  <si>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</si>
  <si>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</si>
  <si>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</si>
  <si>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</si>
  <si>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</si>
  <si>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</si>
  <si>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</si>
  <si>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</si>
  <si>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</si>
  <si>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</si>
  <si>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</si>
  <si>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</si>
  <si>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</si>
  <si>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</si>
  <si>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</si>
  <si>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Programación orientada a objetos</t>
  </si>
  <si>
    <t>210-A</t>
  </si>
  <si>
    <t>IINF</t>
  </si>
  <si>
    <t>Software de aplicación ejecutivo</t>
  </si>
  <si>
    <t>207-B</t>
  </si>
  <si>
    <t>IGE</t>
  </si>
  <si>
    <t>Programación para ciencia de datos</t>
  </si>
  <si>
    <t>810-A</t>
  </si>
  <si>
    <t>Administración y organización de datos</t>
  </si>
  <si>
    <t>410-A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</si>
  <si>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</si>
  <si>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</si>
  <si>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</si>
  <si>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</si>
  <si>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</si>
  <si>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MARCOS CAGAL ORTIZ</t>
  </si>
  <si>
    <t>II</t>
  </si>
  <si>
    <t>S/E</t>
  </si>
  <si>
    <t>III</t>
  </si>
  <si>
    <t>IV</t>
  </si>
  <si>
    <t>V</t>
  </si>
  <si>
    <t>VI</t>
  </si>
  <si>
    <t>Final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</si>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</sst>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rgb="FF000000"/>
      <name val="Calibri"/>
      <scheme val="minor"/>
    </font>
    <font>
      <sz val="10"/>
      <color rgb="FF000000"/>
      <name val="Arial"/>
    </font>
    <font>
      <b/>
      <sz val="11"/>
      <color rgb="FF000000"/>
      <name val="Arial"/>
    </font>
    <font>
      <b/>
      <sz val="10"/>
      <color rgb="FF000000"/>
      <name val="Arial"/>
    </font>
    <font>
      <sz val="11"/>
      <name val="Calibri"/>
    </font>
    <font>
      <b/>
      <sz val="10"/>
      <color theme="1"/>
      <name val="Arial"/>
    </font>
    <font>
      <sz val="10"/>
      <color theme="1"/>
      <name val="Arial"/>
    </font>
    <font>
      <sz val="10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5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9" fontId="3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3" fillId="2" borderId="3" xfId="0" applyFont="1" applyFill="1" applyBorder="1" applyAlignment="1">
      <alignment horizontal="center" vertical="center"/>
    </xf>
    <xf numFmtId="0" fontId="4" fillId="0" borderId="8" xfId="0" applyFont="1" applyBorder="1"/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comments3.xml.rels><?xml version="1.0" encoding="UTF-8" standalone="yes"?>
<Relationships xmlns="http://schemas.openxmlformats.org/package/2006/relationships"><Relationship Id="rId1" Type="http://customschemas.google.com/relationships/workbookmetadata" Target="commentsmeta2"/></Relationships>
</file>

<file path=xl/_rels/comments4.xml.rels><?xml version="1.0" encoding="UTF-8" standalone="yes"?>
<Relationships xmlns="http://schemas.openxmlformats.org/package/2006/relationships"><Relationship Id="rId1" Type="http://customschemas.google.com/relationships/workbookmetadata" Target="commentsmeta3"/></Relationships>
</file>

<file path=xl/_rels/comments5.xml.rels><?xml version="1.0" encoding="UTF-8" standalone="yes"?>
<Relationships xmlns="http://schemas.openxmlformats.org/package/2006/relationships"><Relationship Id="rId1" Type="http://customschemas.google.com/relationships/workbookmetadata" Target="commentsmeta4"/></Relationship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04925" cy="6858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04925" cy="6858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04925" cy="6858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04925" cy="6858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04925" cy="6858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opLeftCell="A3" workbookViewId="0"/>
  </sheetViews>
  <sheetFormatPr baseColWidth="10" defaultColWidth="14.453125" defaultRowHeight="15" customHeight="1" x14ac:dyDescent="0.35"/>
  <cols>
    <col min="1" max="1" width="38.54296875" customWidth="1"/>
    <col min="2" max="2" width="4.7265625" customWidth="1"/>
    <col min="3" max="3" width="5.5429687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22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5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5" x14ac:dyDescent="0.35">
      <c r="A3" s="24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5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5" x14ac:dyDescent="0.35">
      <c r="A5" s="24" t="s">
        <v>2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5" x14ac:dyDescent="0.35">
      <c r="A6" s="25" t="s">
        <v>3</v>
      </c>
      <c r="B6" s="23"/>
      <c r="C6" s="23"/>
      <c r="D6" s="23"/>
      <c r="E6" s="26" t="s">
        <v>4</v>
      </c>
      <c r="F6" s="27"/>
      <c r="G6" s="27"/>
      <c r="H6" s="27"/>
      <c r="I6" s="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5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5" x14ac:dyDescent="0.35">
      <c r="A8" s="4" t="s">
        <v>5</v>
      </c>
      <c r="B8" s="28" t="s">
        <v>6</v>
      </c>
      <c r="C8" s="27"/>
      <c r="D8" s="6" t="s">
        <v>7</v>
      </c>
      <c r="E8" s="7">
        <v>4</v>
      </c>
      <c r="F8" s="1"/>
      <c r="G8" s="4" t="s">
        <v>8</v>
      </c>
      <c r="H8" s="7">
        <v>4</v>
      </c>
      <c r="I8" s="36" t="s">
        <v>9</v>
      </c>
      <c r="J8" s="23"/>
      <c r="K8" s="23"/>
      <c r="L8" s="29" t="s">
        <v>10</v>
      </c>
      <c r="M8" s="27"/>
      <c r="N8" s="27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5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5" x14ac:dyDescent="0.35">
      <c r="A10" s="4" t="s">
        <v>11</v>
      </c>
      <c r="B10" s="28" t="s">
        <v>12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5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37" t="s">
        <v>13</v>
      </c>
      <c r="B12" s="39" t="s">
        <v>14</v>
      </c>
      <c r="C12" s="39" t="s">
        <v>15</v>
      </c>
      <c r="D12" s="32" t="s">
        <v>16</v>
      </c>
      <c r="E12" s="32" t="s">
        <v>17</v>
      </c>
      <c r="F12" s="30" t="s">
        <v>18</v>
      </c>
      <c r="G12" s="31"/>
      <c r="H12" s="32" t="s">
        <v>19</v>
      </c>
      <c r="I12" s="32" t="s">
        <v>20</v>
      </c>
      <c r="J12" s="32" t="s">
        <v>21</v>
      </c>
      <c r="K12" s="32" t="s">
        <v>22</v>
      </c>
      <c r="L12" s="32" t="s">
        <v>23</v>
      </c>
      <c r="M12" s="32" t="s">
        <v>24</v>
      </c>
      <c r="N12" s="34" t="s">
        <v>25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5" x14ac:dyDescent="0.35">
      <c r="A13" s="38"/>
      <c r="B13" s="33"/>
      <c r="C13" s="33"/>
      <c r="D13" s="33"/>
      <c r="E13" s="33"/>
      <c r="F13" s="9" t="s">
        <v>26</v>
      </c>
      <c r="G13" s="9" t="s">
        <v>27</v>
      </c>
      <c r="H13" s="33"/>
      <c r="I13" s="33"/>
      <c r="J13" s="33"/>
      <c r="K13" s="33"/>
      <c r="L13" s="33"/>
      <c r="M13" s="33"/>
      <c r="N13" s="3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4.75" customHeight="1" x14ac:dyDescent="0.35">
      <c r="A14" s="10" t="s">
        <v>28</v>
      </c>
      <c r="B14" s="11" t="s">
        <v>25</v>
      </c>
      <c r="C14" s="11" t="s">
        <v>29</v>
      </c>
      <c r="D14" s="11" t="s">
        <v>30</v>
      </c>
      <c r="E14" s="11">
        <v>32</v>
      </c>
      <c r="F14" s="11">
        <v>32</v>
      </c>
      <c r="G14" s="11"/>
      <c r="H14" s="12"/>
      <c r="I14" s="11">
        <v>0</v>
      </c>
      <c r="J14" s="12"/>
      <c r="K14" s="11"/>
      <c r="L14" s="12">
        <v>0</v>
      </c>
      <c r="M14" s="11">
        <v>78</v>
      </c>
      <c r="N14" s="13">
        <v>0.47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24.75" customHeight="1" x14ac:dyDescent="0.35">
      <c r="A15" s="10" t="s">
        <v>31</v>
      </c>
      <c r="B15" s="11" t="s">
        <v>25</v>
      </c>
      <c r="C15" s="11" t="s">
        <v>32</v>
      </c>
      <c r="D15" s="11" t="s">
        <v>33</v>
      </c>
      <c r="E15" s="11">
        <v>17</v>
      </c>
      <c r="F15" s="11">
        <v>15</v>
      </c>
      <c r="G15" s="11"/>
      <c r="H15" s="12"/>
      <c r="I15" s="11">
        <v>2</v>
      </c>
      <c r="J15" s="12"/>
      <c r="K15" s="11"/>
      <c r="L15" s="12">
        <v>0</v>
      </c>
      <c r="M15" s="11">
        <v>72</v>
      </c>
      <c r="N15" s="13">
        <v>0.76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24.75" customHeight="1" x14ac:dyDescent="0.35">
      <c r="A16" s="10" t="s">
        <v>34</v>
      </c>
      <c r="B16" s="11" t="s">
        <v>25</v>
      </c>
      <c r="C16" s="11" t="s">
        <v>35</v>
      </c>
      <c r="D16" s="11" t="s">
        <v>30</v>
      </c>
      <c r="E16" s="11">
        <v>8</v>
      </c>
      <c r="F16" s="11">
        <v>7</v>
      </c>
      <c r="G16" s="11"/>
      <c r="H16" s="12"/>
      <c r="I16" s="11">
        <v>1</v>
      </c>
      <c r="J16" s="12"/>
      <c r="K16" s="11"/>
      <c r="L16" s="12">
        <v>0</v>
      </c>
      <c r="M16" s="11">
        <v>83</v>
      </c>
      <c r="N16" s="13">
        <v>0.75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24.75" customHeight="1" x14ac:dyDescent="0.35">
      <c r="A17" s="10" t="s">
        <v>36</v>
      </c>
      <c r="B17" s="11" t="s">
        <v>25</v>
      </c>
      <c r="C17" s="11" t="s">
        <v>37</v>
      </c>
      <c r="D17" s="11" t="s">
        <v>30</v>
      </c>
      <c r="E17" s="11">
        <v>30</v>
      </c>
      <c r="F17" s="11">
        <v>18</v>
      </c>
      <c r="G17" s="11"/>
      <c r="H17" s="12"/>
      <c r="I17" s="11">
        <v>12</v>
      </c>
      <c r="J17" s="12"/>
      <c r="K17" s="11"/>
      <c r="L17" s="12">
        <v>0</v>
      </c>
      <c r="M17" s="11">
        <v>44</v>
      </c>
      <c r="N17" s="13">
        <v>0.6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4.5" x14ac:dyDescent="0.35">
      <c r="A18" s="10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4.5" x14ac:dyDescent="0.35">
      <c r="A19" s="10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4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4.5" x14ac:dyDescent="0.35">
      <c r="A20" s="10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5.75" customHeight="1" x14ac:dyDescent="0.35">
      <c r="A21" s="10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5.75" customHeight="1" x14ac:dyDescent="0.35">
      <c r="A22" s="10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5.75" customHeight="1" x14ac:dyDescent="0.35">
      <c r="A23" s="10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5.75" customHeight="1" x14ac:dyDescent="0.35">
      <c r="A24" s="10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5.75" customHeight="1" x14ac:dyDescent="0.35">
      <c r="A25" s="10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5.75" customHeight="1" x14ac:dyDescent="0.35">
      <c r="A26" s="10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35">
      <c r="A27" s="10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5.75" customHeight="1" x14ac:dyDescent="0.35">
      <c r="A28" s="15" t="s">
        <v>38</v>
      </c>
      <c r="B28" s="16" t="s">
        <v>39</v>
      </c>
      <c r="C28" s="16" t="s">
        <v>39</v>
      </c>
      <c r="D28" s="16" t="s">
        <v>39</v>
      </c>
      <c r="E28" s="16">
        <f t="shared" ref="E28:G28" si="0">SUM(E14:E27)</f>
        <v>87</v>
      </c>
      <c r="F28" s="16">
        <f t="shared" si="0"/>
        <v>72</v>
      </c>
      <c r="G28" s="16">
        <f t="shared" si="0"/>
        <v>0</v>
      </c>
      <c r="H28" s="17"/>
      <c r="I28" s="16">
        <f>(E28-SUM(F28:G28))-K28</f>
        <v>15</v>
      </c>
      <c r="J28" s="17"/>
      <c r="K28" s="16">
        <f>SUM(K14:K27)</f>
        <v>0</v>
      </c>
      <c r="L28" s="17">
        <f>K28/E28</f>
        <v>0</v>
      </c>
      <c r="M28" s="16">
        <f t="shared" ref="M28:N28" si="1">AVERAGE(M14:M27)</f>
        <v>69.25</v>
      </c>
      <c r="N28" s="18">
        <f t="shared" si="1"/>
        <v>0.64500000000000002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35">
      <c r="A30" s="41" t="s">
        <v>40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35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5">
      <c r="A33" s="1"/>
      <c r="B33" s="42" t="s">
        <v>41</v>
      </c>
      <c r="C33" s="23"/>
      <c r="D33" s="23"/>
      <c r="E33" s="1"/>
      <c r="F33" s="1"/>
      <c r="G33" s="24" t="s">
        <v>42</v>
      </c>
      <c r="H33" s="23"/>
      <c r="I33" s="23"/>
      <c r="J33" s="23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35">
      <c r="A34" s="1"/>
      <c r="B34" s="43"/>
      <c r="C34" s="27"/>
      <c r="D34" s="27"/>
      <c r="E34" s="1"/>
      <c r="F34" s="1"/>
      <c r="G34" s="28"/>
      <c r="H34" s="27"/>
      <c r="I34" s="27"/>
      <c r="J34" s="27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hidden="1" customHeight="1" x14ac:dyDescent="0.35">
      <c r="A35" s="44" t="e">
        <f>#REF!</f>
        <v>#REF!</v>
      </c>
      <c r="B35" s="23"/>
      <c r="C35" s="8"/>
      <c r="D35" s="1"/>
      <c r="E35" s="44"/>
      <c r="F35" s="23"/>
      <c r="G35" s="23"/>
      <c r="H35" s="23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hidden="1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35">
      <c r="A37" s="1"/>
      <c r="B37" s="40" t="str">
        <f>B10</f>
        <v>ROGELIO ENRIQUE TELONA TORRES</v>
      </c>
      <c r="C37" s="23"/>
      <c r="D37" s="23"/>
      <c r="E37" s="20"/>
      <c r="F37" s="20"/>
      <c r="G37" s="40" t="s">
        <v>43</v>
      </c>
      <c r="H37" s="23"/>
      <c r="I37" s="23"/>
      <c r="J37" s="23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B1:N1"/>
    <mergeCell ref="A3:N3"/>
    <mergeCell ref="A5:N5"/>
    <mergeCell ref="A6:D6"/>
    <mergeCell ref="E6:H6"/>
  </mergeCells>
  <pageMargins left="0.70833333333333304" right="0.70833333333333304" top="0.74791666666666701" bottom="1.05138888888889" header="0" footer="0"/>
  <pageSetup orientation="landscape"/>
  <headerFooter>
    <oddFooter>&amp;RAgosto 2022</oddFooter>
  </headerFooter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topLeftCell="A3" workbookViewId="0"/>
  </sheetViews>
  <sheetFormatPr baseColWidth="10" defaultColWidth="14.453125" defaultRowHeight="15" customHeight="1" x14ac:dyDescent="0.35"/>
  <cols>
    <col min="1" max="1" width="38.54296875" customWidth="1"/>
    <col min="2" max="2" width="4.7265625" customWidth="1"/>
    <col min="3" max="3" width="5.5429687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22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5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5" x14ac:dyDescent="0.35">
      <c r="A3" s="24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5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5" x14ac:dyDescent="0.35">
      <c r="A5" s="24" t="s">
        <v>2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5" x14ac:dyDescent="0.35">
      <c r="A6" s="25" t="s">
        <v>3</v>
      </c>
      <c r="B6" s="23"/>
      <c r="C6" s="23"/>
      <c r="D6" s="23"/>
      <c r="E6" s="26" t="str">
        <f>'1'!E6</f>
        <v>INFORMÁTICA</v>
      </c>
      <c r="F6" s="27"/>
      <c r="G6" s="27"/>
      <c r="H6" s="27"/>
      <c r="I6" s="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5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5" x14ac:dyDescent="0.35">
      <c r="A8" s="4" t="s">
        <v>5</v>
      </c>
      <c r="B8" s="28">
        <v>2</v>
      </c>
      <c r="C8" s="27"/>
      <c r="D8" s="6" t="s">
        <v>7</v>
      </c>
      <c r="E8" s="5">
        <f>'1'!E8</f>
        <v>4</v>
      </c>
      <c r="F8" s="1"/>
      <c r="G8" s="4" t="s">
        <v>8</v>
      </c>
      <c r="H8" s="5">
        <f>'1'!H8</f>
        <v>4</v>
      </c>
      <c r="I8" s="36" t="s">
        <v>9</v>
      </c>
      <c r="J8" s="23"/>
      <c r="K8" s="23"/>
      <c r="L8" s="28" t="str">
        <f>'1'!L8</f>
        <v>Febrero – Junio 2025</v>
      </c>
      <c r="M8" s="27"/>
      <c r="N8" s="27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5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5" x14ac:dyDescent="0.35">
      <c r="A10" s="4" t="s">
        <v>11</v>
      </c>
      <c r="B10" s="28" t="str">
        <f>'1'!B10</f>
        <v>ROGELIO ENRIQUE TELONA TORRES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5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37" t="s">
        <v>13</v>
      </c>
      <c r="B12" s="39" t="s">
        <v>14</v>
      </c>
      <c r="C12" s="39" t="s">
        <v>15</v>
      </c>
      <c r="D12" s="32" t="s">
        <v>16</v>
      </c>
      <c r="E12" s="32" t="s">
        <v>17</v>
      </c>
      <c r="F12" s="30" t="s">
        <v>18</v>
      </c>
      <c r="G12" s="31"/>
      <c r="H12" s="32" t="s">
        <v>19</v>
      </c>
      <c r="I12" s="32" t="s">
        <v>20</v>
      </c>
      <c r="J12" s="32" t="s">
        <v>21</v>
      </c>
      <c r="K12" s="32" t="s">
        <v>22</v>
      </c>
      <c r="L12" s="32" t="s">
        <v>23</v>
      </c>
      <c r="M12" s="32" t="s">
        <v>24</v>
      </c>
      <c r="N12" s="34" t="s">
        <v>25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5" x14ac:dyDescent="0.35">
      <c r="A13" s="38"/>
      <c r="B13" s="33"/>
      <c r="C13" s="33"/>
      <c r="D13" s="33"/>
      <c r="E13" s="33"/>
      <c r="F13" s="9" t="s">
        <v>26</v>
      </c>
      <c r="G13" s="9" t="s">
        <v>27</v>
      </c>
      <c r="H13" s="33"/>
      <c r="I13" s="33"/>
      <c r="J13" s="33"/>
      <c r="K13" s="33"/>
      <c r="L13" s="33"/>
      <c r="M13" s="33"/>
      <c r="N13" s="3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5" x14ac:dyDescent="0.35">
      <c r="A14" s="11" t="str">
        <f>'1'!A14</f>
        <v>Programación orientada a objetos</v>
      </c>
      <c r="B14" s="11" t="s">
        <v>44</v>
      </c>
      <c r="C14" s="11" t="str">
        <f>'1'!C14</f>
        <v>210-A</v>
      </c>
      <c r="D14" s="11" t="str">
        <f>'1'!D14</f>
        <v>IINF</v>
      </c>
      <c r="E14" s="11">
        <v>32</v>
      </c>
      <c r="F14" s="11">
        <v>32</v>
      </c>
      <c r="G14" s="11"/>
      <c r="H14" s="12"/>
      <c r="I14" s="11">
        <f t="shared" ref="I14:I17" si="0">(E14-SUM(F14:G14))-K14</f>
        <v>0</v>
      </c>
      <c r="J14" s="12"/>
      <c r="K14" s="11"/>
      <c r="L14" s="12">
        <f t="shared" ref="L14:L17" si="1">K14/E14</f>
        <v>0</v>
      </c>
      <c r="M14" s="11">
        <v>83</v>
      </c>
      <c r="N14" s="13">
        <v>0.5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25" x14ac:dyDescent="0.35">
      <c r="A15" s="11" t="str">
        <f>'1'!A15</f>
        <v>Software de aplicación ejecutivo</v>
      </c>
      <c r="B15" s="11" t="s">
        <v>45</v>
      </c>
      <c r="C15" s="11" t="str">
        <f>'1'!C15</f>
        <v>207-B</v>
      </c>
      <c r="D15" s="11" t="str">
        <f>'1'!D15</f>
        <v>IGE</v>
      </c>
      <c r="E15" s="11">
        <v>17</v>
      </c>
      <c r="F15" s="11">
        <v>0</v>
      </c>
      <c r="G15" s="11"/>
      <c r="H15" s="12"/>
      <c r="I15" s="11">
        <f t="shared" si="0"/>
        <v>17</v>
      </c>
      <c r="J15" s="12"/>
      <c r="K15" s="11"/>
      <c r="L15" s="12">
        <f t="shared" si="1"/>
        <v>0</v>
      </c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25" x14ac:dyDescent="0.35">
      <c r="A16" s="11" t="str">
        <f>'1'!A16</f>
        <v>Programación para ciencia de datos</v>
      </c>
      <c r="B16" s="11" t="s">
        <v>44</v>
      </c>
      <c r="C16" s="11" t="str">
        <f>'1'!C16</f>
        <v>810-A</v>
      </c>
      <c r="D16" s="11" t="str">
        <f>'1'!D16</f>
        <v>IINF</v>
      </c>
      <c r="E16" s="11">
        <v>8</v>
      </c>
      <c r="F16" s="11">
        <v>8</v>
      </c>
      <c r="G16" s="11"/>
      <c r="H16" s="12"/>
      <c r="I16" s="11">
        <f t="shared" si="0"/>
        <v>0</v>
      </c>
      <c r="J16" s="12"/>
      <c r="K16" s="11"/>
      <c r="L16" s="12">
        <f t="shared" si="1"/>
        <v>0</v>
      </c>
      <c r="M16" s="11">
        <v>92</v>
      </c>
      <c r="N16" s="13">
        <v>0.75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25" x14ac:dyDescent="0.35">
      <c r="A17" s="11" t="str">
        <f>'1'!A17</f>
        <v>Administración y organización de datos</v>
      </c>
      <c r="B17" s="11" t="s">
        <v>44</v>
      </c>
      <c r="C17" s="11" t="str">
        <f>'1'!C17</f>
        <v>410-A</v>
      </c>
      <c r="D17" s="11" t="str">
        <f>'1'!D17</f>
        <v>IINF</v>
      </c>
      <c r="E17" s="11">
        <v>30</v>
      </c>
      <c r="F17" s="11">
        <v>19</v>
      </c>
      <c r="G17" s="11"/>
      <c r="H17" s="12"/>
      <c r="I17" s="11">
        <f t="shared" si="0"/>
        <v>11</v>
      </c>
      <c r="J17" s="12"/>
      <c r="K17" s="11"/>
      <c r="L17" s="12">
        <f t="shared" si="1"/>
        <v>0</v>
      </c>
      <c r="M17" s="11">
        <v>50</v>
      </c>
      <c r="N17" s="13">
        <v>0.63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4.5" x14ac:dyDescent="0.35">
      <c r="A18" s="11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4.5" x14ac:dyDescent="0.35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4.5" x14ac:dyDescent="0.35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5.75" customHeight="1" x14ac:dyDescent="0.35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5.75" customHeight="1" x14ac:dyDescent="0.35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5.75" customHeight="1" x14ac:dyDescent="0.35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5.75" customHeight="1" x14ac:dyDescent="0.35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5.75" customHeight="1" x14ac:dyDescent="0.35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5.75" customHeight="1" x14ac:dyDescent="0.35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35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5.75" customHeight="1" x14ac:dyDescent="0.35">
      <c r="A28" s="15" t="s">
        <v>38</v>
      </c>
      <c r="B28" s="16" t="s">
        <v>39</v>
      </c>
      <c r="C28" s="16" t="s">
        <v>39</v>
      </c>
      <c r="D28" s="16" t="s">
        <v>39</v>
      </c>
      <c r="E28" s="16">
        <f t="shared" ref="E28:G28" si="2">SUM(E14:E27)</f>
        <v>87</v>
      </c>
      <c r="F28" s="16">
        <f t="shared" si="2"/>
        <v>59</v>
      </c>
      <c r="G28" s="16">
        <f t="shared" si="2"/>
        <v>0</v>
      </c>
      <c r="H28" s="17">
        <f>SUM(F28:G28)/E28</f>
        <v>0.67816091954022983</v>
      </c>
      <c r="I28" s="16">
        <f>(E28-SUM(F28:G28))-K28</f>
        <v>28</v>
      </c>
      <c r="J28" s="17">
        <f>I28/E28</f>
        <v>0.32183908045977011</v>
      </c>
      <c r="K28" s="16">
        <f>SUM(K14:K27)</f>
        <v>0</v>
      </c>
      <c r="L28" s="17">
        <f>K28/E28</f>
        <v>0</v>
      </c>
      <c r="M28" s="16">
        <f t="shared" ref="M28:N28" si="3">AVERAGE(M14:M27)</f>
        <v>75</v>
      </c>
      <c r="N28" s="18">
        <f t="shared" si="3"/>
        <v>0.62666666666666659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35">
      <c r="A30" s="41" t="s">
        <v>40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35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5">
      <c r="A33" s="1"/>
      <c r="B33" s="42" t="s">
        <v>41</v>
      </c>
      <c r="C33" s="23"/>
      <c r="D33" s="23"/>
      <c r="E33" s="1"/>
      <c r="F33" s="1"/>
      <c r="G33" s="24" t="s">
        <v>42</v>
      </c>
      <c r="H33" s="23"/>
      <c r="I33" s="23"/>
      <c r="J33" s="23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35">
      <c r="A34" s="1"/>
      <c r="B34" s="43"/>
      <c r="C34" s="27"/>
      <c r="D34" s="27"/>
      <c r="E34" s="1"/>
      <c r="F34" s="1"/>
      <c r="G34" s="28"/>
      <c r="H34" s="27"/>
      <c r="I34" s="27"/>
      <c r="J34" s="27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hidden="1" customHeight="1" x14ac:dyDescent="0.35">
      <c r="A35" s="44" t="e">
        <f>#REF!</f>
        <v>#REF!</v>
      </c>
      <c r="B35" s="23"/>
      <c r="C35" s="8"/>
      <c r="D35" s="1"/>
      <c r="E35" s="44"/>
      <c r="F35" s="23"/>
      <c r="G35" s="23"/>
      <c r="H35" s="23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hidden="1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35">
      <c r="A37" s="1"/>
      <c r="B37" s="40" t="str">
        <f>B10</f>
        <v>ROGELIO ENRIQUE TELONA TORRES</v>
      </c>
      <c r="C37" s="23"/>
      <c r="D37" s="23"/>
      <c r="E37" s="20"/>
      <c r="F37" s="20"/>
      <c r="G37" s="40" t="str">
        <f>'1'!G37</f>
        <v>MARCOS CAGAL ORTIZ</v>
      </c>
      <c r="H37" s="23"/>
      <c r="I37" s="23"/>
      <c r="J37" s="23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B1:N1"/>
    <mergeCell ref="A3:N3"/>
    <mergeCell ref="A5:N5"/>
    <mergeCell ref="A6:D6"/>
    <mergeCell ref="E6:H6"/>
  </mergeCells>
  <pageMargins left="0.70833333333333304" right="0.70833333333333304" top="0.74791666666666701" bottom="1.05138888888889" header="0" footer="0"/>
  <pageSetup orientation="landscape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0"/>
  <sheetViews>
    <sheetView topLeftCell="A7" workbookViewId="0"/>
  </sheetViews>
  <sheetFormatPr baseColWidth="10" defaultColWidth="14.453125" defaultRowHeight="15" customHeight="1" x14ac:dyDescent="0.35"/>
  <cols>
    <col min="1" max="1" width="38.54296875" customWidth="1"/>
    <col min="2" max="2" width="4.7265625" customWidth="1"/>
    <col min="3" max="3" width="5.5429687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22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5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5" x14ac:dyDescent="0.35">
      <c r="A3" s="24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5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5" x14ac:dyDescent="0.35">
      <c r="A5" s="24" t="s">
        <v>2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5" x14ac:dyDescent="0.35">
      <c r="A6" s="25" t="s">
        <v>3</v>
      </c>
      <c r="B6" s="23"/>
      <c r="C6" s="23"/>
      <c r="D6" s="23"/>
      <c r="E6" s="26" t="str">
        <f>'1'!E6</f>
        <v>INFORMÁTICA</v>
      </c>
      <c r="F6" s="27"/>
      <c r="G6" s="27"/>
      <c r="H6" s="27"/>
      <c r="I6" s="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5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5" x14ac:dyDescent="0.35">
      <c r="A8" s="4" t="s">
        <v>5</v>
      </c>
      <c r="B8" s="28">
        <v>3</v>
      </c>
      <c r="C8" s="27"/>
      <c r="D8" s="6" t="s">
        <v>7</v>
      </c>
      <c r="E8" s="5">
        <f>'1'!E8</f>
        <v>4</v>
      </c>
      <c r="F8" s="1"/>
      <c r="G8" s="4" t="s">
        <v>8</v>
      </c>
      <c r="H8" s="5">
        <f>'1'!H8</f>
        <v>4</v>
      </c>
      <c r="I8" s="36" t="s">
        <v>9</v>
      </c>
      <c r="J8" s="23"/>
      <c r="K8" s="23"/>
      <c r="L8" s="28" t="str">
        <f>'1'!L8</f>
        <v>Febrero – Junio 2025</v>
      </c>
      <c r="M8" s="27"/>
      <c r="N8" s="27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5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5" x14ac:dyDescent="0.35">
      <c r="A10" s="4" t="s">
        <v>11</v>
      </c>
      <c r="B10" s="28" t="str">
        <f>'1'!B10</f>
        <v>ROGELIO ENRIQUE TELONA TORRES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5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37" t="s">
        <v>13</v>
      </c>
      <c r="B12" s="39" t="s">
        <v>14</v>
      </c>
      <c r="C12" s="39" t="s">
        <v>15</v>
      </c>
      <c r="D12" s="32" t="s">
        <v>16</v>
      </c>
      <c r="E12" s="32" t="s">
        <v>17</v>
      </c>
      <c r="F12" s="30" t="s">
        <v>18</v>
      </c>
      <c r="G12" s="31"/>
      <c r="H12" s="32" t="s">
        <v>19</v>
      </c>
      <c r="I12" s="32" t="s">
        <v>20</v>
      </c>
      <c r="J12" s="32" t="s">
        <v>21</v>
      </c>
      <c r="K12" s="32" t="s">
        <v>22</v>
      </c>
      <c r="L12" s="32" t="s">
        <v>23</v>
      </c>
      <c r="M12" s="32" t="s">
        <v>24</v>
      </c>
      <c r="N12" s="34" t="s">
        <v>25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5" x14ac:dyDescent="0.35">
      <c r="A13" s="38"/>
      <c r="B13" s="33"/>
      <c r="C13" s="33"/>
      <c r="D13" s="33"/>
      <c r="E13" s="33"/>
      <c r="F13" s="9" t="s">
        <v>26</v>
      </c>
      <c r="G13" s="9" t="s">
        <v>27</v>
      </c>
      <c r="H13" s="33"/>
      <c r="I13" s="33"/>
      <c r="J13" s="33"/>
      <c r="K13" s="33"/>
      <c r="L13" s="33"/>
      <c r="M13" s="33"/>
      <c r="N13" s="3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7.75" customHeight="1" x14ac:dyDescent="0.35">
      <c r="A14" s="11" t="s">
        <v>28</v>
      </c>
      <c r="B14" s="11" t="s">
        <v>46</v>
      </c>
      <c r="C14" s="11" t="s">
        <v>29</v>
      </c>
      <c r="D14" s="11" t="s">
        <v>30</v>
      </c>
      <c r="E14" s="11">
        <v>32</v>
      </c>
      <c r="F14" s="11">
        <v>32</v>
      </c>
      <c r="G14" s="11"/>
      <c r="H14" s="12"/>
      <c r="I14" s="11">
        <v>0</v>
      </c>
      <c r="J14" s="12"/>
      <c r="K14" s="11"/>
      <c r="L14" s="12">
        <v>0</v>
      </c>
      <c r="M14" s="11">
        <v>78</v>
      </c>
      <c r="N14" s="13">
        <v>0.38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27.75" customHeight="1" x14ac:dyDescent="0.35">
      <c r="A15" s="11" t="s">
        <v>31</v>
      </c>
      <c r="B15" s="11" t="s">
        <v>44</v>
      </c>
      <c r="C15" s="11" t="s">
        <v>32</v>
      </c>
      <c r="D15" s="11" t="s">
        <v>30</v>
      </c>
      <c r="E15" s="11">
        <v>17</v>
      </c>
      <c r="F15" s="11">
        <v>10</v>
      </c>
      <c r="G15" s="11"/>
      <c r="H15" s="12"/>
      <c r="I15" s="11">
        <v>7</v>
      </c>
      <c r="J15" s="12"/>
      <c r="K15" s="11"/>
      <c r="L15" s="12">
        <v>0</v>
      </c>
      <c r="M15" s="11">
        <v>51</v>
      </c>
      <c r="N15" s="13">
        <v>0.59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27.75" customHeight="1" x14ac:dyDescent="0.35">
      <c r="A16" s="11" t="s">
        <v>34</v>
      </c>
      <c r="B16" s="11" t="s">
        <v>46</v>
      </c>
      <c r="C16" s="11" t="s">
        <v>35</v>
      </c>
      <c r="D16" s="11" t="s">
        <v>33</v>
      </c>
      <c r="E16" s="11">
        <v>8</v>
      </c>
      <c r="F16" s="11">
        <v>8</v>
      </c>
      <c r="G16" s="11"/>
      <c r="H16" s="12"/>
      <c r="I16" s="11">
        <v>0</v>
      </c>
      <c r="J16" s="12"/>
      <c r="K16" s="11"/>
      <c r="L16" s="12">
        <v>0</v>
      </c>
      <c r="M16" s="11">
        <v>92</v>
      </c>
      <c r="N16" s="13">
        <v>0.75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27.75" customHeight="1" x14ac:dyDescent="0.35">
      <c r="A17" s="11" t="s">
        <v>36</v>
      </c>
      <c r="B17" s="11" t="s">
        <v>46</v>
      </c>
      <c r="C17" s="11" t="s">
        <v>37</v>
      </c>
      <c r="D17" s="11" t="s">
        <v>30</v>
      </c>
      <c r="E17" s="11">
        <v>30</v>
      </c>
      <c r="F17" s="11">
        <v>22</v>
      </c>
      <c r="G17" s="11"/>
      <c r="H17" s="12"/>
      <c r="I17" s="11">
        <v>8</v>
      </c>
      <c r="J17" s="12"/>
      <c r="K17" s="11"/>
      <c r="L17" s="12">
        <v>0</v>
      </c>
      <c r="M17" s="11">
        <v>63</v>
      </c>
      <c r="N17" s="13">
        <v>0.73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8" customHeight="1" x14ac:dyDescent="0.35">
      <c r="A18" s="11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3.5" customHeight="1" x14ac:dyDescent="0.35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4.5" x14ac:dyDescent="0.35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21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5.75" customHeight="1" x14ac:dyDescent="0.35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5.75" customHeight="1" x14ac:dyDescent="0.35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5.75" customHeight="1" x14ac:dyDescent="0.35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5.75" customHeight="1" x14ac:dyDescent="0.35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5.75" customHeight="1" x14ac:dyDescent="0.35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5.75" customHeight="1" x14ac:dyDescent="0.35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35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5.75" customHeight="1" x14ac:dyDescent="0.35">
      <c r="A28" s="15" t="s">
        <v>38</v>
      </c>
      <c r="B28" s="16" t="s">
        <v>39</v>
      </c>
      <c r="C28" s="16" t="s">
        <v>39</v>
      </c>
      <c r="D28" s="16" t="s">
        <v>39</v>
      </c>
      <c r="E28" s="16">
        <f t="shared" ref="E28:G28" si="0">SUM(E14:E27)</f>
        <v>87</v>
      </c>
      <c r="F28" s="16">
        <f t="shared" si="0"/>
        <v>72</v>
      </c>
      <c r="G28" s="16">
        <f t="shared" si="0"/>
        <v>0</v>
      </c>
      <c r="H28" s="17">
        <f>SUM(F28:G28)/E28</f>
        <v>0.82758620689655171</v>
      </c>
      <c r="I28" s="16">
        <f>(E28-SUM(F28:G28))-K28</f>
        <v>15</v>
      </c>
      <c r="J28" s="17">
        <f>I28/E28</f>
        <v>0.17241379310344829</v>
      </c>
      <c r="K28" s="16">
        <f>SUM(K14:K27)</f>
        <v>0</v>
      </c>
      <c r="L28" s="17">
        <f>K28/E28</f>
        <v>0</v>
      </c>
      <c r="M28" s="16">
        <f t="shared" ref="M28:N28" si="1">AVERAGE(M14:M27)</f>
        <v>71</v>
      </c>
      <c r="N28" s="18">
        <f t="shared" si="1"/>
        <v>0.61250000000000004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35">
      <c r="A30" s="41" t="s">
        <v>40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35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5">
      <c r="A33" s="1"/>
      <c r="B33" s="42" t="s">
        <v>41</v>
      </c>
      <c r="C33" s="23"/>
      <c r="D33" s="23"/>
      <c r="E33" s="1"/>
      <c r="F33" s="1"/>
      <c r="G33" s="24" t="s">
        <v>42</v>
      </c>
      <c r="H33" s="23"/>
      <c r="I33" s="23"/>
      <c r="J33" s="23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35">
      <c r="A34" s="1"/>
      <c r="B34" s="43"/>
      <c r="C34" s="27"/>
      <c r="D34" s="27"/>
      <c r="E34" s="1"/>
      <c r="F34" s="1"/>
      <c r="G34" s="28"/>
      <c r="H34" s="27"/>
      <c r="I34" s="27"/>
      <c r="J34" s="27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hidden="1" customHeight="1" x14ac:dyDescent="0.35">
      <c r="A35" s="44" t="e">
        <f>#REF!</f>
        <v>#REF!</v>
      </c>
      <c r="B35" s="23"/>
      <c r="C35" s="8"/>
      <c r="D35" s="1"/>
      <c r="E35" s="44"/>
      <c r="F35" s="23"/>
      <c r="G35" s="23"/>
      <c r="H35" s="23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hidden="1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35">
      <c r="A37" s="1"/>
      <c r="B37" s="40" t="str">
        <f>B10</f>
        <v>ROGELIO ENRIQUE TELONA TORRES</v>
      </c>
      <c r="C37" s="23"/>
      <c r="D37" s="23"/>
      <c r="E37" s="20"/>
      <c r="F37" s="20"/>
      <c r="G37" s="40" t="str">
        <f>'1'!G37</f>
        <v>MARCOS CAGAL ORTIZ</v>
      </c>
      <c r="H37" s="23"/>
      <c r="I37" s="23"/>
      <c r="J37" s="23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B1:N1"/>
    <mergeCell ref="A3:N3"/>
    <mergeCell ref="A5:N5"/>
    <mergeCell ref="A6:D6"/>
    <mergeCell ref="E6:H6"/>
  </mergeCells>
  <pageMargins left="0.70833333333333304" right="0.70833333333333304" top="0.74791666666666701" bottom="1.05138888888889" header="0" footer="0"/>
  <pageSetup orientation="landscape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0"/>
  <sheetViews>
    <sheetView topLeftCell="A13" workbookViewId="0"/>
  </sheetViews>
  <sheetFormatPr baseColWidth="10" defaultColWidth="14.453125" defaultRowHeight="15" customHeight="1" x14ac:dyDescent="0.35"/>
  <cols>
    <col min="1" max="1" width="38.54296875" customWidth="1"/>
    <col min="2" max="2" width="4.7265625" customWidth="1"/>
    <col min="3" max="3" width="5.5429687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22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5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5" x14ac:dyDescent="0.35">
      <c r="A3" s="24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5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5" x14ac:dyDescent="0.35">
      <c r="A5" s="24" t="s">
        <v>2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5" x14ac:dyDescent="0.35">
      <c r="A6" s="25" t="s">
        <v>3</v>
      </c>
      <c r="B6" s="23"/>
      <c r="C6" s="23"/>
      <c r="D6" s="23"/>
      <c r="E6" s="26" t="str">
        <f>'1'!E6</f>
        <v>INFORMÁTICA</v>
      </c>
      <c r="F6" s="27"/>
      <c r="G6" s="27"/>
      <c r="H6" s="27"/>
      <c r="I6" s="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5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5" x14ac:dyDescent="0.35">
      <c r="A8" s="4" t="s">
        <v>5</v>
      </c>
      <c r="B8" s="28">
        <v>4</v>
      </c>
      <c r="C8" s="27"/>
      <c r="D8" s="6" t="s">
        <v>7</v>
      </c>
      <c r="E8" s="5">
        <f>'1'!E8</f>
        <v>4</v>
      </c>
      <c r="F8" s="1"/>
      <c r="G8" s="4" t="s">
        <v>8</v>
      </c>
      <c r="H8" s="5">
        <f>'1'!H8</f>
        <v>4</v>
      </c>
      <c r="I8" s="36" t="s">
        <v>9</v>
      </c>
      <c r="J8" s="23"/>
      <c r="K8" s="23"/>
      <c r="L8" s="28" t="str">
        <f>'1'!L8</f>
        <v>Febrero – Junio 2025</v>
      </c>
      <c r="M8" s="27"/>
      <c r="N8" s="27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5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5" x14ac:dyDescent="0.35">
      <c r="A10" s="4" t="s">
        <v>11</v>
      </c>
      <c r="B10" s="28" t="str">
        <f>'1'!B10</f>
        <v>ROGELIO ENRIQUE TELONA TORRES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5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37" t="s">
        <v>13</v>
      </c>
      <c r="B12" s="39" t="s">
        <v>14</v>
      </c>
      <c r="C12" s="39" t="s">
        <v>15</v>
      </c>
      <c r="D12" s="32" t="s">
        <v>16</v>
      </c>
      <c r="E12" s="32" t="s">
        <v>17</v>
      </c>
      <c r="F12" s="30" t="s">
        <v>18</v>
      </c>
      <c r="G12" s="31"/>
      <c r="H12" s="32" t="s">
        <v>19</v>
      </c>
      <c r="I12" s="32" t="s">
        <v>20</v>
      </c>
      <c r="J12" s="32" t="s">
        <v>21</v>
      </c>
      <c r="K12" s="32" t="s">
        <v>22</v>
      </c>
      <c r="L12" s="32" t="s">
        <v>23</v>
      </c>
      <c r="M12" s="32" t="s">
        <v>24</v>
      </c>
      <c r="N12" s="34" t="s">
        <v>25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5" x14ac:dyDescent="0.35">
      <c r="A13" s="38"/>
      <c r="B13" s="33"/>
      <c r="C13" s="33"/>
      <c r="D13" s="33"/>
      <c r="E13" s="33"/>
      <c r="F13" s="9" t="s">
        <v>26</v>
      </c>
      <c r="G13" s="9" t="s">
        <v>27</v>
      </c>
      <c r="H13" s="33"/>
      <c r="I13" s="33"/>
      <c r="J13" s="33"/>
      <c r="K13" s="33"/>
      <c r="L13" s="33"/>
      <c r="M13" s="33"/>
      <c r="N13" s="3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5" x14ac:dyDescent="0.35">
      <c r="A14" s="11" t="str">
        <f>'1'!A14</f>
        <v>Programación orientada a objetos</v>
      </c>
      <c r="B14" s="11" t="s">
        <v>47</v>
      </c>
      <c r="C14" s="11" t="str">
        <f>'1'!C14</f>
        <v>210-A</v>
      </c>
      <c r="D14" s="11" t="str">
        <f>'1'!D14</f>
        <v>IINF</v>
      </c>
      <c r="E14" s="11">
        <f>'1'!E14</f>
        <v>32</v>
      </c>
      <c r="F14" s="11">
        <v>27</v>
      </c>
      <c r="G14" s="11"/>
      <c r="H14" s="12"/>
      <c r="I14" s="11">
        <f t="shared" ref="I14:I22" si="0">(E14-SUM(F14:G14))-K14</f>
        <v>5</v>
      </c>
      <c r="J14" s="12"/>
      <c r="K14" s="11"/>
      <c r="L14" s="12">
        <f t="shared" ref="L14:L17" si="1">K14/E14</f>
        <v>0</v>
      </c>
      <c r="M14" s="11">
        <v>69</v>
      </c>
      <c r="N14" s="13">
        <v>0.84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25" x14ac:dyDescent="0.35">
      <c r="A15" s="11" t="str">
        <f>'1'!A14</f>
        <v>Programación orientada a objetos</v>
      </c>
      <c r="B15" s="11" t="s">
        <v>48</v>
      </c>
      <c r="C15" s="11" t="str">
        <f>'1'!C14</f>
        <v>210-A</v>
      </c>
      <c r="D15" s="11" t="str">
        <f>'1'!D14</f>
        <v>IINF</v>
      </c>
      <c r="E15" s="11">
        <f>'1'!E14</f>
        <v>32</v>
      </c>
      <c r="F15" s="11">
        <v>27</v>
      </c>
      <c r="G15" s="11"/>
      <c r="H15" s="12"/>
      <c r="I15" s="11">
        <f t="shared" si="0"/>
        <v>5</v>
      </c>
      <c r="J15" s="12"/>
      <c r="K15" s="11"/>
      <c r="L15" s="12">
        <f t="shared" si="1"/>
        <v>0</v>
      </c>
      <c r="M15" s="11">
        <v>72</v>
      </c>
      <c r="N15" s="13">
        <v>0.84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25" x14ac:dyDescent="0.35">
      <c r="A16" s="11" t="str">
        <f>'1'!A14</f>
        <v>Programación orientada a objetos</v>
      </c>
      <c r="B16" s="11" t="s">
        <v>49</v>
      </c>
      <c r="C16" s="11" t="str">
        <f>'1'!C14</f>
        <v>210-A</v>
      </c>
      <c r="D16" s="11" t="str">
        <f>'1'!D14</f>
        <v>IINF</v>
      </c>
      <c r="E16" s="11">
        <f>'1'!E14</f>
        <v>32</v>
      </c>
      <c r="F16" s="11">
        <v>27</v>
      </c>
      <c r="G16" s="11"/>
      <c r="H16" s="12"/>
      <c r="I16" s="11">
        <f t="shared" si="0"/>
        <v>5</v>
      </c>
      <c r="J16" s="12"/>
      <c r="K16" s="11"/>
      <c r="L16" s="12">
        <f t="shared" si="1"/>
        <v>0</v>
      </c>
      <c r="M16" s="11">
        <v>73</v>
      </c>
      <c r="N16" s="13">
        <v>0.84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25" x14ac:dyDescent="0.35">
      <c r="A17" s="11" t="str">
        <f>'1'!A15</f>
        <v>Software de aplicación ejecutivo</v>
      </c>
      <c r="B17" s="11" t="s">
        <v>46</v>
      </c>
      <c r="C17" s="11" t="str">
        <f>'1'!C15</f>
        <v>207-B</v>
      </c>
      <c r="D17" s="11" t="str">
        <f>'1'!D15</f>
        <v>IGE</v>
      </c>
      <c r="E17" s="11">
        <f>'1'!E15</f>
        <v>17</v>
      </c>
      <c r="F17" s="11">
        <v>12</v>
      </c>
      <c r="G17" s="11"/>
      <c r="H17" s="12"/>
      <c r="I17" s="11">
        <f t="shared" si="0"/>
        <v>5</v>
      </c>
      <c r="J17" s="12"/>
      <c r="K17" s="11"/>
      <c r="L17" s="12">
        <f t="shared" si="1"/>
        <v>0</v>
      </c>
      <c r="M17" s="11">
        <v>70</v>
      </c>
      <c r="N17" s="13">
        <v>0.71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25" x14ac:dyDescent="0.35">
      <c r="A18" s="11" t="str">
        <f>'1'!A15</f>
        <v>Software de aplicación ejecutivo</v>
      </c>
      <c r="B18" s="11" t="s">
        <v>47</v>
      </c>
      <c r="C18" s="11" t="str">
        <f>'1'!C15</f>
        <v>207-B</v>
      </c>
      <c r="D18" s="11" t="str">
        <f>'1'!D15</f>
        <v>IGE</v>
      </c>
      <c r="E18" s="11">
        <f>'1'!E15</f>
        <v>17</v>
      </c>
      <c r="F18" s="11">
        <v>12</v>
      </c>
      <c r="G18" s="11"/>
      <c r="H18" s="12"/>
      <c r="I18" s="11">
        <f t="shared" si="0"/>
        <v>5</v>
      </c>
      <c r="J18" s="12"/>
      <c r="K18" s="11"/>
      <c r="L18" s="12">
        <v>0</v>
      </c>
      <c r="M18" s="11">
        <v>70</v>
      </c>
      <c r="N18" s="13">
        <v>0.71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25" x14ac:dyDescent="0.35">
      <c r="A19" s="11" t="str">
        <f>'1'!A16</f>
        <v>Programación para ciencia de datos</v>
      </c>
      <c r="B19" s="11" t="s">
        <v>47</v>
      </c>
      <c r="C19" s="11" t="str">
        <f>'1'!C16</f>
        <v>810-A</v>
      </c>
      <c r="D19" s="11" t="str">
        <f>'1'!D16</f>
        <v>IINF</v>
      </c>
      <c r="E19" s="11">
        <v>8</v>
      </c>
      <c r="F19" s="11">
        <v>8</v>
      </c>
      <c r="G19" s="11"/>
      <c r="H19" s="12"/>
      <c r="I19" s="11">
        <f t="shared" si="0"/>
        <v>0</v>
      </c>
      <c r="J19" s="12"/>
      <c r="K19" s="11"/>
      <c r="L19" s="12">
        <v>0</v>
      </c>
      <c r="M19" s="11">
        <v>89</v>
      </c>
      <c r="N19" s="13">
        <v>0.88</v>
      </c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25" x14ac:dyDescent="0.35">
      <c r="A20" s="11" t="str">
        <f>'1'!A16</f>
        <v>Programación para ciencia de datos</v>
      </c>
      <c r="B20" s="11" t="s">
        <v>48</v>
      </c>
      <c r="C20" s="11" t="str">
        <f>'1'!C16</f>
        <v>810-A</v>
      </c>
      <c r="D20" s="11" t="str">
        <f>'1'!D16</f>
        <v>IINF</v>
      </c>
      <c r="E20" s="11">
        <v>8</v>
      </c>
      <c r="F20" s="11">
        <v>8</v>
      </c>
      <c r="G20" s="11"/>
      <c r="H20" s="12"/>
      <c r="I20" s="11">
        <f t="shared" si="0"/>
        <v>0</v>
      </c>
      <c r="J20" s="12"/>
      <c r="K20" s="11"/>
      <c r="L20" s="12">
        <v>0</v>
      </c>
      <c r="M20" s="11">
        <v>89</v>
      </c>
      <c r="N20" s="13">
        <v>0.88</v>
      </c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5.75" customHeight="1" x14ac:dyDescent="0.35">
      <c r="A21" s="11" t="str">
        <f>'1'!A17</f>
        <v>Administración y organización de datos</v>
      </c>
      <c r="B21" s="11" t="s">
        <v>47</v>
      </c>
      <c r="C21" s="11" t="str">
        <f>'1'!C17</f>
        <v>410-A</v>
      </c>
      <c r="D21" s="11" t="str">
        <f>'1'!D17</f>
        <v>IINF</v>
      </c>
      <c r="E21" s="11">
        <v>30</v>
      </c>
      <c r="F21" s="11">
        <v>19</v>
      </c>
      <c r="G21" s="11"/>
      <c r="H21" s="12"/>
      <c r="I21" s="11">
        <f t="shared" si="0"/>
        <v>11</v>
      </c>
      <c r="J21" s="12"/>
      <c r="K21" s="11"/>
      <c r="L21" s="12">
        <v>0</v>
      </c>
      <c r="M21" s="11">
        <v>56</v>
      </c>
      <c r="N21" s="13">
        <v>0.63</v>
      </c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5.75" customHeight="1" x14ac:dyDescent="0.35">
      <c r="A22" s="11" t="str">
        <f>'1'!A17</f>
        <v>Administración y organización de datos</v>
      </c>
      <c r="B22" s="11" t="s">
        <v>48</v>
      </c>
      <c r="C22" s="11" t="str">
        <f>'1'!C17</f>
        <v>410-A</v>
      </c>
      <c r="D22" s="11" t="str">
        <f>'1'!D17</f>
        <v>IINF</v>
      </c>
      <c r="E22" s="11">
        <v>30</v>
      </c>
      <c r="F22" s="11">
        <v>19</v>
      </c>
      <c r="G22" s="11"/>
      <c r="H22" s="12"/>
      <c r="I22" s="11">
        <f t="shared" si="0"/>
        <v>11</v>
      </c>
      <c r="J22" s="12"/>
      <c r="K22" s="11"/>
      <c r="L22" s="12">
        <v>0</v>
      </c>
      <c r="M22" s="11">
        <v>56</v>
      </c>
      <c r="N22" s="13">
        <v>0.63</v>
      </c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5.75" customHeight="1" x14ac:dyDescent="0.35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5.75" customHeight="1" x14ac:dyDescent="0.35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5.75" customHeight="1" x14ac:dyDescent="0.35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5.75" customHeight="1" x14ac:dyDescent="0.35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35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5.75" customHeight="1" x14ac:dyDescent="0.35">
      <c r="A28" s="15" t="s">
        <v>38</v>
      </c>
      <c r="B28" s="16" t="s">
        <v>39</v>
      </c>
      <c r="C28" s="16" t="s">
        <v>39</v>
      </c>
      <c r="D28" s="16" t="s">
        <v>39</v>
      </c>
      <c r="E28" s="16">
        <f t="shared" ref="E28:G28" si="2">SUM(E14:E27)</f>
        <v>206</v>
      </c>
      <c r="F28" s="16">
        <f t="shared" si="2"/>
        <v>159</v>
      </c>
      <c r="G28" s="16">
        <f t="shared" si="2"/>
        <v>0</v>
      </c>
      <c r="H28" s="17">
        <f>SUM(F28:G28)/E28</f>
        <v>0.77184466019417475</v>
      </c>
      <c r="I28" s="16">
        <f>(E28-SUM(F28:G28))-K28</f>
        <v>47</v>
      </c>
      <c r="J28" s="17">
        <f>I28/E28</f>
        <v>0.22815533980582525</v>
      </c>
      <c r="K28" s="16">
        <f>SUM(K14:K27)</f>
        <v>0</v>
      </c>
      <c r="L28" s="17">
        <f>K28/E28</f>
        <v>0</v>
      </c>
      <c r="M28" s="16">
        <f t="shared" ref="M28:N28" si="3">AVERAGE(M14:M27)</f>
        <v>71.555555555555557</v>
      </c>
      <c r="N28" s="18">
        <f t="shared" si="3"/>
        <v>0.77333333333333332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35">
      <c r="A30" s="41" t="s">
        <v>40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35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5">
      <c r="A33" s="1"/>
      <c r="B33" s="42" t="s">
        <v>41</v>
      </c>
      <c r="C33" s="23"/>
      <c r="D33" s="23"/>
      <c r="E33" s="1"/>
      <c r="F33" s="1"/>
      <c r="G33" s="24" t="s">
        <v>42</v>
      </c>
      <c r="H33" s="23"/>
      <c r="I33" s="23"/>
      <c r="J33" s="23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35">
      <c r="A34" s="1"/>
      <c r="B34" s="43"/>
      <c r="C34" s="27"/>
      <c r="D34" s="27"/>
      <c r="E34" s="1"/>
      <c r="F34" s="1"/>
      <c r="G34" s="28"/>
      <c r="H34" s="27"/>
      <c r="I34" s="27"/>
      <c r="J34" s="27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hidden="1" customHeight="1" x14ac:dyDescent="0.35">
      <c r="A35" s="44" t="e">
        <f>#REF!</f>
        <v>#REF!</v>
      </c>
      <c r="B35" s="23"/>
      <c r="C35" s="8"/>
      <c r="D35" s="1"/>
      <c r="E35" s="44"/>
      <c r="F35" s="23"/>
      <c r="G35" s="23"/>
      <c r="H35" s="23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hidden="1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35">
      <c r="A37" s="1"/>
      <c r="B37" s="40" t="str">
        <f>B10</f>
        <v>ROGELIO ENRIQUE TELONA TORRES</v>
      </c>
      <c r="C37" s="23"/>
      <c r="D37" s="23"/>
      <c r="E37" s="20"/>
      <c r="F37" s="20"/>
      <c r="G37" s="40" t="str">
        <f>'1'!G37</f>
        <v>MARCOS CAGAL ORTIZ</v>
      </c>
      <c r="H37" s="23"/>
      <c r="I37" s="23"/>
      <c r="J37" s="23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B1:N1"/>
    <mergeCell ref="A3:N3"/>
    <mergeCell ref="A5:N5"/>
    <mergeCell ref="A6:D6"/>
    <mergeCell ref="E6:H6"/>
  </mergeCells>
  <pageMargins left="0.70833333333333304" right="0.70833333333333304" top="0.74791666666666701" bottom="1.05138888888889" header="0" footer="0"/>
  <pageSetup orientation="landscape"/>
  <headerFooter>
    <oddFooter>&amp;RAgosto 2022</oddFooter>
  </headerFooter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000"/>
  <sheetViews>
    <sheetView tabSelected="1" zoomScale="70" zoomScaleNormal="70" workbookViewId="0">
      <selection activeCell="N18" sqref="N18"/>
    </sheetView>
  </sheetViews>
  <sheetFormatPr baseColWidth="10" defaultColWidth="14.453125" defaultRowHeight="15" customHeight="1" x14ac:dyDescent="0.35"/>
  <cols>
    <col min="1" max="1" width="38.54296875" customWidth="1"/>
    <col min="2" max="2" width="4.7265625" customWidth="1"/>
    <col min="3" max="3" width="5.5429687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22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5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5" x14ac:dyDescent="0.35">
      <c r="A3" s="24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5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5" x14ac:dyDescent="0.35">
      <c r="A5" s="24" t="s">
        <v>2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5" x14ac:dyDescent="0.35">
      <c r="A6" s="25" t="s">
        <v>3</v>
      </c>
      <c r="B6" s="23"/>
      <c r="C6" s="23"/>
      <c r="D6" s="23"/>
      <c r="E6" s="26" t="str">
        <f>'1'!E6</f>
        <v>INFORMÁTICA</v>
      </c>
      <c r="F6" s="27"/>
      <c r="G6" s="27"/>
      <c r="H6" s="27"/>
      <c r="I6" s="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5" x14ac:dyDescent="0.35">
      <c r="A7" s="2"/>
      <c r="B7" s="2"/>
      <c r="C7" s="2"/>
      <c r="D7" s="2"/>
      <c r="E7" s="2">
        <v>17</v>
      </c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5" x14ac:dyDescent="0.35">
      <c r="A8" s="4" t="s">
        <v>5</v>
      </c>
      <c r="B8" s="28" t="s">
        <v>50</v>
      </c>
      <c r="C8" s="27"/>
      <c r="D8" s="6" t="s">
        <v>7</v>
      </c>
      <c r="E8" s="5">
        <f>'1'!E8</f>
        <v>4</v>
      </c>
      <c r="F8" s="1"/>
      <c r="G8" s="4" t="s">
        <v>8</v>
      </c>
      <c r="H8" s="5">
        <f>'1'!H8</f>
        <v>4</v>
      </c>
      <c r="I8" s="36" t="s">
        <v>9</v>
      </c>
      <c r="J8" s="23"/>
      <c r="K8" s="23"/>
      <c r="L8" s="28" t="str">
        <f>'1'!L8</f>
        <v>Febrero – Junio 2025</v>
      </c>
      <c r="M8" s="27"/>
      <c r="N8" s="27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5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5" x14ac:dyDescent="0.35">
      <c r="A10" s="4" t="s">
        <v>11</v>
      </c>
      <c r="B10" s="28" t="str">
        <f>'1'!B10</f>
        <v>ROGELIO ENRIQUE TELONA TORRES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5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37" t="s">
        <v>13</v>
      </c>
      <c r="B12" s="39" t="s">
        <v>14</v>
      </c>
      <c r="C12" s="39" t="s">
        <v>15</v>
      </c>
      <c r="D12" s="32" t="s">
        <v>16</v>
      </c>
      <c r="E12" s="32" t="s">
        <v>17</v>
      </c>
      <c r="F12" s="30" t="s">
        <v>18</v>
      </c>
      <c r="G12" s="31"/>
      <c r="H12" s="32" t="s">
        <v>19</v>
      </c>
      <c r="I12" s="32" t="s">
        <v>20</v>
      </c>
      <c r="J12" s="32" t="s">
        <v>21</v>
      </c>
      <c r="K12" s="32" t="s">
        <v>22</v>
      </c>
      <c r="L12" s="32" t="s">
        <v>23</v>
      </c>
      <c r="M12" s="32" t="s">
        <v>24</v>
      </c>
      <c r="N12" s="34" t="s">
        <v>25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5" x14ac:dyDescent="0.35">
      <c r="A13" s="38"/>
      <c r="B13" s="33"/>
      <c r="C13" s="33"/>
      <c r="D13" s="33"/>
      <c r="E13" s="33"/>
      <c r="F13" s="9" t="s">
        <v>26</v>
      </c>
      <c r="G13" s="9" t="s">
        <v>27</v>
      </c>
      <c r="H13" s="33"/>
      <c r="I13" s="33"/>
      <c r="J13" s="33"/>
      <c r="K13" s="33"/>
      <c r="L13" s="33"/>
      <c r="M13" s="33"/>
      <c r="N13" s="3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5" x14ac:dyDescent="0.35">
      <c r="A14" s="11" t="str">
        <f>'1'!A14</f>
        <v>Programación orientada a objetos</v>
      </c>
      <c r="B14" s="11" t="s">
        <v>51</v>
      </c>
      <c r="C14" s="11" t="str">
        <f>'1'!C14</f>
        <v>210-A</v>
      </c>
      <c r="D14" s="11" t="str">
        <f>'1'!D14</f>
        <v>IINF</v>
      </c>
      <c r="E14" s="11">
        <f>'1'!E14</f>
        <v>32</v>
      </c>
      <c r="F14" s="11">
        <v>27</v>
      </c>
      <c r="G14" s="11">
        <v>5</v>
      </c>
      <c r="H14" s="12">
        <f>(F14+G14)/E14</f>
        <v>1</v>
      </c>
      <c r="I14" s="11">
        <f t="shared" ref="I14:I17" si="0">(E14-SUM(F14:G14))-K14</f>
        <v>0</v>
      </c>
      <c r="J14" s="12">
        <f t="shared" ref="J14:J17" si="1">I14/E14</f>
        <v>0</v>
      </c>
      <c r="K14" s="11">
        <v>0</v>
      </c>
      <c r="L14" s="12">
        <f t="shared" ref="L14:L17" si="2">K14/E14</f>
        <v>0</v>
      </c>
      <c r="M14" s="11">
        <v>81</v>
      </c>
      <c r="N14" s="13">
        <v>0.22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25" x14ac:dyDescent="0.35">
      <c r="A15" s="11" t="str">
        <f>'1'!A15</f>
        <v>Software de aplicación ejecutivo</v>
      </c>
      <c r="B15" s="11" t="s">
        <v>51</v>
      </c>
      <c r="C15" s="11" t="str">
        <f>'1'!C15</f>
        <v>207-B</v>
      </c>
      <c r="D15" s="11" t="str">
        <f>'1'!D15</f>
        <v>IGE</v>
      </c>
      <c r="E15" s="11">
        <v>17</v>
      </c>
      <c r="F15" s="11">
        <v>8</v>
      </c>
      <c r="G15" s="11">
        <v>7</v>
      </c>
      <c r="H15" s="12">
        <f t="shared" ref="H15:H17" si="3">F15/E15</f>
        <v>0.47058823529411764</v>
      </c>
      <c r="I15" s="11">
        <f t="shared" si="0"/>
        <v>2</v>
      </c>
      <c r="J15" s="12">
        <f t="shared" si="1"/>
        <v>0.11764705882352941</v>
      </c>
      <c r="K15" s="11">
        <v>0</v>
      </c>
      <c r="L15" s="12">
        <f t="shared" si="2"/>
        <v>0</v>
      </c>
      <c r="M15" s="11">
        <v>80</v>
      </c>
      <c r="N15" s="13">
        <v>0.88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25" x14ac:dyDescent="0.35">
      <c r="A16" s="11" t="str">
        <f>'1'!A16</f>
        <v>Programación para ciencia de datos</v>
      </c>
      <c r="B16" s="11" t="s">
        <v>51</v>
      </c>
      <c r="C16" s="11" t="str">
        <f>'1'!C16</f>
        <v>810-A</v>
      </c>
      <c r="D16" s="11" t="str">
        <f>'1'!D16</f>
        <v>IINF</v>
      </c>
      <c r="E16" s="11">
        <v>8</v>
      </c>
      <c r="F16" s="11">
        <v>7</v>
      </c>
      <c r="G16" s="11">
        <v>1</v>
      </c>
      <c r="H16" s="12">
        <f t="shared" si="3"/>
        <v>0.875</v>
      </c>
      <c r="I16" s="11">
        <f t="shared" si="0"/>
        <v>0</v>
      </c>
      <c r="J16" s="12">
        <f t="shared" si="1"/>
        <v>0</v>
      </c>
      <c r="K16" s="11">
        <v>0</v>
      </c>
      <c r="L16" s="12">
        <f t="shared" si="2"/>
        <v>0</v>
      </c>
      <c r="M16" s="11">
        <v>90</v>
      </c>
      <c r="N16" s="13">
        <v>0.75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25" x14ac:dyDescent="0.35">
      <c r="A17" s="11" t="str">
        <f>'1'!A17</f>
        <v>Administración y organización de datos</v>
      </c>
      <c r="B17" s="11" t="s">
        <v>51</v>
      </c>
      <c r="C17" s="11" t="str">
        <f>'1'!C17</f>
        <v>410-A</v>
      </c>
      <c r="D17" s="11" t="str">
        <f>'1'!D17</f>
        <v>IINF</v>
      </c>
      <c r="E17" s="11">
        <v>30</v>
      </c>
      <c r="F17" s="11">
        <v>11</v>
      </c>
      <c r="G17" s="11">
        <v>14</v>
      </c>
      <c r="H17" s="12">
        <f t="shared" si="3"/>
        <v>0.36666666666666664</v>
      </c>
      <c r="I17" s="11">
        <f t="shared" si="0"/>
        <v>5</v>
      </c>
      <c r="J17" s="12">
        <f t="shared" si="1"/>
        <v>0.16666666666666666</v>
      </c>
      <c r="K17" s="11">
        <v>0</v>
      </c>
      <c r="L17" s="12">
        <f t="shared" si="2"/>
        <v>0</v>
      </c>
      <c r="M17" s="11">
        <v>67</v>
      </c>
      <c r="N17" s="13">
        <v>0.83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4.5" x14ac:dyDescent="0.35">
      <c r="A18" s="11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4.5" x14ac:dyDescent="0.35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4.5" x14ac:dyDescent="0.35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5.75" customHeight="1" x14ac:dyDescent="0.35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5.75" customHeight="1" x14ac:dyDescent="0.35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5.75" customHeight="1" x14ac:dyDescent="0.35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5.75" customHeight="1" x14ac:dyDescent="0.35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5.75" customHeight="1" x14ac:dyDescent="0.35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5.75" customHeight="1" x14ac:dyDescent="0.35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35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5.75" customHeight="1" x14ac:dyDescent="0.35">
      <c r="A28" s="15" t="s">
        <v>38</v>
      </c>
      <c r="B28" s="16" t="s">
        <v>39</v>
      </c>
      <c r="C28" s="16" t="s">
        <v>39</v>
      </c>
      <c r="D28" s="16" t="s">
        <v>39</v>
      </c>
      <c r="E28" s="16">
        <f t="shared" ref="E28:G28" si="4">SUM(E14:E27)</f>
        <v>87</v>
      </c>
      <c r="F28" s="16">
        <f t="shared" si="4"/>
        <v>53</v>
      </c>
      <c r="G28" s="16">
        <f t="shared" si="4"/>
        <v>27</v>
      </c>
      <c r="H28" s="17">
        <f>SUM(F28:G28)/E28</f>
        <v>0.91954022988505746</v>
      </c>
      <c r="I28" s="16">
        <f>(E28-SUM(F28:G28))-K28</f>
        <v>7</v>
      </c>
      <c r="J28" s="17">
        <f>I28/E28</f>
        <v>8.0459770114942528E-2</v>
      </c>
      <c r="K28" s="16">
        <f>SUM(K14:K27)</f>
        <v>0</v>
      </c>
      <c r="L28" s="17">
        <f>K28/E28</f>
        <v>0</v>
      </c>
      <c r="M28" s="16">
        <f t="shared" ref="M28:N28" si="5">AVERAGE(M14:M27)</f>
        <v>79.5</v>
      </c>
      <c r="N28" s="18">
        <f t="shared" si="5"/>
        <v>0.67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35">
      <c r="A30" s="41" t="s">
        <v>40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35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5">
      <c r="A33" s="1"/>
      <c r="B33" s="42" t="s">
        <v>41</v>
      </c>
      <c r="C33" s="23"/>
      <c r="D33" s="23"/>
      <c r="E33" s="1"/>
      <c r="F33" s="1"/>
      <c r="G33" s="24" t="s">
        <v>42</v>
      </c>
      <c r="H33" s="23"/>
      <c r="I33" s="23"/>
      <c r="J33" s="23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35">
      <c r="A34" s="1"/>
      <c r="B34" s="43"/>
      <c r="C34" s="27"/>
      <c r="D34" s="27"/>
      <c r="E34" s="1"/>
      <c r="F34" s="1"/>
      <c r="G34" s="28"/>
      <c r="H34" s="27"/>
      <c r="I34" s="27"/>
      <c r="J34" s="27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hidden="1" customHeight="1" x14ac:dyDescent="0.35">
      <c r="A35" s="44" t="e">
        <f>#REF!</f>
        <v>#REF!</v>
      </c>
      <c r="B35" s="23"/>
      <c r="C35" s="8"/>
      <c r="D35" s="1"/>
      <c r="E35" s="44"/>
      <c r="F35" s="23"/>
      <c r="G35" s="23"/>
      <c r="H35" s="23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hidden="1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35">
      <c r="A37" s="1"/>
      <c r="B37" s="40" t="str">
        <f>B10</f>
        <v>ROGELIO ENRIQUE TELONA TORRES</v>
      </c>
      <c r="C37" s="23"/>
      <c r="D37" s="23"/>
      <c r="E37" s="20"/>
      <c r="F37" s="20"/>
      <c r="G37" s="40" t="str">
        <f>'1'!G37</f>
        <v>MARCOS CAGAL ORTIZ</v>
      </c>
      <c r="H37" s="23"/>
      <c r="I37" s="23"/>
      <c r="J37" s="23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B1:N1"/>
    <mergeCell ref="A3:N3"/>
    <mergeCell ref="A5:N5"/>
    <mergeCell ref="A6:D6"/>
    <mergeCell ref="E6:H6"/>
  </mergeCells>
  <pageMargins left="0.70833333333333304" right="0.70833333333333304" top="0.74791666666666701" bottom="1.05138888888889" header="0" footer="0"/>
  <pageSetup orientation="landscape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K</cp:lastModifiedBy>
  <dcterms:created xsi:type="dcterms:W3CDTF">2021-11-22T14:45:25Z</dcterms:created>
  <dcterms:modified xsi:type="dcterms:W3CDTF">2025-06-16T17:07:17Z</dcterms:modified>
</cp:coreProperties>
</file>