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5 REPORTES PARCIALES Y FINALES\"/>
    </mc:Choice>
  </mc:AlternateContent>
  <xr:revisionPtr revIDLastSave="0" documentId="13_ncr:1_{24E3D591-9208-4F56-88EE-A77B372854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2" sheetId="2" state="hidden" r:id="rId2"/>
    <sheet name="3" sheetId="3" state="hidden" r:id="rId3"/>
    <sheet name="4" sheetId="4" state="hidden" r:id="rId4"/>
    <sheet name="Final" sheetId="5" state="hidden" r:id="rId5"/>
  </sheets>
  <calcPr calcId="191029"/>
</workbook>
</file>

<file path=xl/calcChain.xml><?xml version="1.0" encoding="utf-8"?>
<calcChain xmlns="http://schemas.openxmlformats.org/spreadsheetml/2006/main">
  <c r="F14" i="2" l="1"/>
  <c r="F14" i="3"/>
  <c r="F14" i="4"/>
  <c r="F14" i="5"/>
  <c r="H37" i="5"/>
  <c r="H37" i="3"/>
  <c r="H37" i="4"/>
  <c r="H37" i="2"/>
  <c r="O17" i="1"/>
  <c r="O15" i="1"/>
  <c r="O14" i="1"/>
  <c r="O16" i="1"/>
  <c r="O18" i="1"/>
  <c r="J14" i="1"/>
  <c r="J15" i="1"/>
  <c r="J16" i="1"/>
  <c r="J17" i="1"/>
  <c r="J18" i="1"/>
  <c r="I18" i="1" l="1"/>
  <c r="M18" i="1" l="1"/>
  <c r="N28" i="1" l="1"/>
  <c r="O28" i="5"/>
  <c r="N28" i="5"/>
  <c r="L28" i="5"/>
  <c r="H28" i="5"/>
  <c r="G28" i="5"/>
  <c r="F18" i="5"/>
  <c r="M18" i="5" s="1"/>
  <c r="E18" i="5"/>
  <c r="D18" i="5"/>
  <c r="B18" i="5"/>
  <c r="F17" i="5"/>
  <c r="M17" i="5" s="1"/>
  <c r="E17" i="5"/>
  <c r="D17" i="5"/>
  <c r="B17" i="5"/>
  <c r="F16" i="5"/>
  <c r="M16" i="5" s="1"/>
  <c r="E16" i="5"/>
  <c r="D16" i="5"/>
  <c r="B16" i="5"/>
  <c r="F15" i="5"/>
  <c r="M15" i="5" s="1"/>
  <c r="E15" i="5"/>
  <c r="D15" i="5"/>
  <c r="B15" i="5"/>
  <c r="M14" i="5"/>
  <c r="J14" i="5"/>
  <c r="K14" i="5" s="1"/>
  <c r="I14" i="5"/>
  <c r="E14" i="5"/>
  <c r="D14" i="5"/>
  <c r="B14" i="5"/>
  <c r="C10" i="5"/>
  <c r="C37" i="5" s="1"/>
  <c r="M8" i="5"/>
  <c r="I8" i="5"/>
  <c r="F8" i="5"/>
  <c r="O28" i="4"/>
  <c r="N28" i="4"/>
  <c r="L28" i="4"/>
  <c r="H28" i="4"/>
  <c r="G28" i="4"/>
  <c r="F18" i="4"/>
  <c r="J18" i="4" s="1"/>
  <c r="K18" i="4" s="1"/>
  <c r="E18" i="4"/>
  <c r="D18" i="4"/>
  <c r="B18" i="4"/>
  <c r="F17" i="4"/>
  <c r="J17" i="4" s="1"/>
  <c r="K17" i="4" s="1"/>
  <c r="E17" i="4"/>
  <c r="D17" i="4"/>
  <c r="B17" i="4"/>
  <c r="F16" i="4"/>
  <c r="J16" i="4" s="1"/>
  <c r="K16" i="4" s="1"/>
  <c r="E16" i="4"/>
  <c r="D16" i="4"/>
  <c r="B16" i="4"/>
  <c r="F15" i="4"/>
  <c r="J15" i="4" s="1"/>
  <c r="K15" i="4" s="1"/>
  <c r="E15" i="4"/>
  <c r="D15" i="4"/>
  <c r="B15" i="4"/>
  <c r="M14" i="4"/>
  <c r="E14" i="4"/>
  <c r="D14" i="4"/>
  <c r="B14" i="4"/>
  <c r="C10" i="4"/>
  <c r="C37" i="4" s="1"/>
  <c r="M8" i="4"/>
  <c r="I8" i="4"/>
  <c r="F8" i="4"/>
  <c r="O28" i="3"/>
  <c r="N28" i="3"/>
  <c r="L28" i="3"/>
  <c r="H28" i="3"/>
  <c r="G28" i="3"/>
  <c r="F18" i="3"/>
  <c r="M18" i="3" s="1"/>
  <c r="E18" i="3"/>
  <c r="D18" i="3"/>
  <c r="B18" i="3"/>
  <c r="F17" i="3"/>
  <c r="M17" i="3" s="1"/>
  <c r="E17" i="3"/>
  <c r="D17" i="3"/>
  <c r="B17" i="3"/>
  <c r="F16" i="3"/>
  <c r="M16" i="3" s="1"/>
  <c r="E16" i="3"/>
  <c r="D16" i="3"/>
  <c r="B16" i="3"/>
  <c r="F15" i="3"/>
  <c r="M15" i="3" s="1"/>
  <c r="E15" i="3"/>
  <c r="D15" i="3"/>
  <c r="B15" i="3"/>
  <c r="M14" i="3"/>
  <c r="E14" i="3"/>
  <c r="D14" i="3"/>
  <c r="B14" i="3"/>
  <c r="C10" i="3"/>
  <c r="C37" i="3" s="1"/>
  <c r="M8" i="3"/>
  <c r="I8" i="3"/>
  <c r="F8" i="3"/>
  <c r="O28" i="2"/>
  <c r="N28" i="2"/>
  <c r="L28" i="2"/>
  <c r="H28" i="2"/>
  <c r="G28" i="2"/>
  <c r="F18" i="2"/>
  <c r="M18" i="2" s="1"/>
  <c r="E18" i="2"/>
  <c r="D18" i="2"/>
  <c r="B18" i="2"/>
  <c r="F17" i="2"/>
  <c r="M17" i="2" s="1"/>
  <c r="E17" i="2"/>
  <c r="D17" i="2"/>
  <c r="B17" i="2"/>
  <c r="F16" i="2"/>
  <c r="M16" i="2" s="1"/>
  <c r="E16" i="2"/>
  <c r="D16" i="2"/>
  <c r="B16" i="2"/>
  <c r="F15" i="2"/>
  <c r="I15" i="2" s="1"/>
  <c r="E15" i="2"/>
  <c r="D15" i="2"/>
  <c r="B15" i="2"/>
  <c r="E14" i="2"/>
  <c r="D14" i="2"/>
  <c r="B14" i="2"/>
  <c r="C10" i="2"/>
  <c r="C37" i="2" s="1"/>
  <c r="M8" i="2"/>
  <c r="I8" i="2"/>
  <c r="F8" i="2"/>
  <c r="C37" i="1"/>
  <c r="O28" i="1"/>
  <c r="L28" i="1"/>
  <c r="H28" i="1"/>
  <c r="G28" i="1"/>
  <c r="F28" i="1"/>
  <c r="K18" i="1"/>
  <c r="M17" i="1"/>
  <c r="K17" i="1"/>
  <c r="I17" i="1"/>
  <c r="M16" i="1"/>
  <c r="K16" i="1"/>
  <c r="I16" i="1"/>
  <c r="M15" i="1"/>
  <c r="K15" i="1"/>
  <c r="I15" i="1"/>
  <c r="M14" i="1"/>
  <c r="K14" i="1"/>
  <c r="I14" i="1"/>
  <c r="I18" i="2" l="1"/>
  <c r="I18" i="5"/>
  <c r="J18" i="2"/>
  <c r="K18" i="2" s="1"/>
  <c r="I18" i="4"/>
  <c r="J18" i="5"/>
  <c r="K18" i="5" s="1"/>
  <c r="J16" i="2"/>
  <c r="K16" i="2" s="1"/>
  <c r="I15" i="4"/>
  <c r="M15" i="4"/>
  <c r="I15" i="5"/>
  <c r="J15" i="5"/>
  <c r="K15" i="5" s="1"/>
  <c r="I28" i="1"/>
  <c r="F28" i="2"/>
  <c r="I28" i="2" s="1"/>
  <c r="I17" i="5"/>
  <c r="I17" i="2"/>
  <c r="I17" i="4"/>
  <c r="J17" i="5"/>
  <c r="K17" i="5" s="1"/>
  <c r="J17" i="2"/>
  <c r="K17" i="2" s="1"/>
  <c r="M17" i="4"/>
  <c r="J16" i="5"/>
  <c r="K16" i="5" s="1"/>
  <c r="I16" i="2"/>
  <c r="I16" i="4"/>
  <c r="I16" i="5"/>
  <c r="J15" i="2"/>
  <c r="K15" i="2" s="1"/>
  <c r="F28" i="5"/>
  <c r="J28" i="5" s="1"/>
  <c r="K28" i="5" s="1"/>
  <c r="J14" i="2"/>
  <c r="K14" i="2" s="1"/>
  <c r="I14" i="4"/>
  <c r="M28" i="1"/>
  <c r="J15" i="3"/>
  <c r="K15" i="3" s="1"/>
  <c r="I15" i="3"/>
  <c r="J17" i="3"/>
  <c r="K17" i="3" s="1"/>
  <c r="I17" i="3"/>
  <c r="M16" i="4"/>
  <c r="M18" i="4"/>
  <c r="J28" i="1"/>
  <c r="K28" i="1" s="1"/>
  <c r="J14" i="3"/>
  <c r="K14" i="3" s="1"/>
  <c r="F28" i="3"/>
  <c r="I14" i="3"/>
  <c r="J16" i="3"/>
  <c r="K16" i="3" s="1"/>
  <c r="I16" i="3"/>
  <c r="J18" i="3"/>
  <c r="K18" i="3" s="1"/>
  <c r="I18" i="3"/>
  <c r="J14" i="4"/>
  <c r="K14" i="4" s="1"/>
  <c r="F28" i="4"/>
  <c r="M14" i="2"/>
  <c r="M15" i="2"/>
  <c r="I14" i="2"/>
  <c r="M28" i="2" l="1"/>
  <c r="J28" i="2"/>
  <c r="K28" i="2" s="1"/>
  <c r="I28" i="5"/>
  <c r="M28" i="5"/>
  <c r="J28" i="3"/>
  <c r="K28" i="3" s="1"/>
  <c r="I28" i="3"/>
  <c r="M28" i="3"/>
  <c r="J28" i="4"/>
  <c r="K28" i="4" s="1"/>
  <c r="M28" i="4"/>
  <c r="I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8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8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I8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M8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8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I8" authorId="0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M8" authorId="0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8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I8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M8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8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I8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  <comment ref="M8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<sst xmlns="http://schemas.openxmlformats.org/spreadsheetml/2006/main" count="186" uniqueCount="49">
  <si>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</si>
  <si>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</si>
  <si>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</si>
  <si>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</si>
  <si>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</si>
  <si>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</si>
  <si>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</si>
  <si>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</si>
  <si>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</si>
  <si>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</si>
  <si>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</si>
  <si>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</si>
  <si>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</si>
  <si>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</si>
  <si>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</si>
  <si>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</si>
  <si>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</si>
  <si>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</si>
  <si>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</si>
  <si>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</si>
  <si>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</si>
  <si>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</si>
  <si>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</si>
  <si>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</si>
  <si>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</si>
  <si>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</si>
  <si>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</si>
  <si>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</si>
  <si>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</si>
  <si>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</si>
  <si>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</si>
  <si>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Final</t>
  </si>
  <si>
    <t>LADM</t>
  </si>
  <si>
    <t>L.C. GUILLERMO MORALES CADENA</t>
  </si>
  <si>
    <t>LICENCIATURA EN ADMINISTRACIÓN</t>
  </si>
  <si>
    <t>L.A.E. RENATA RAMOS MORENO</t>
  </si>
  <si>
    <t>FEB 25 - JUN 25</t>
  </si>
  <si>
    <t>ADMINISTRACIÓN Y CONTABILIDAD</t>
  </si>
  <si>
    <t>DESARROLLO SUSTENTABLE</t>
  </si>
  <si>
    <t>MATEMATICAS FINANCIERAS</t>
  </si>
  <si>
    <t>INSTRUMENTOS DE PRESUPUESTACIÓN EMPRESARIAL</t>
  </si>
  <si>
    <t>211 A</t>
  </si>
  <si>
    <t>211 B</t>
  </si>
  <si>
    <t>405 A</t>
  </si>
  <si>
    <t>405 C</t>
  </si>
  <si>
    <t>407 A</t>
  </si>
  <si>
    <t>IMCT</t>
  </si>
  <si>
    <t>IGEM</t>
  </si>
  <si>
    <r>
  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</t>
    </r>
    <r>
      <rPr>
        <b/>
        <sz val="10"/>
        <color theme="1"/>
        <rFont val="Arial"/>
        <family val="2"/>
      </rPr>
      <t>Solamente en el reporte final</t>
    </r>
    <r>
      <rPr>
        <sz val="10"/>
        <color theme="1"/>
        <rFont val="Arial"/>
        <family val="2"/>
      </rPr>
      <t xml:space="preserve">
D= no. De alumnos(as) que no alcanzaron las competencias en evaluación de primera oportunidad o en su caso en ambas oportunidades  
E= % de alumnos(as) que no alcanzaron las competencias por unidad o unidades temáticas para el </t>
    </r>
    <r>
      <rPr>
        <b/>
        <sz val="10"/>
        <color theme="1"/>
        <rFont val="Arial"/>
        <family val="2"/>
      </rPr>
      <t xml:space="preserve">reporte final. </t>
    </r>
    <r>
      <rPr>
        <sz val="10"/>
        <color theme="1"/>
        <rFont val="Arial"/>
        <family val="2"/>
      </rPr>
      <t xml:space="preserve">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</si>
</sst>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  <font>
      <sz val="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5" fillId="0" borderId="9" xfId="0" applyNumberFormat="1" applyFont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0"/>
  <sheetViews>
    <sheetView tabSelected="1" workbookViewId="0"/>
  </sheetViews>
  <sheetFormatPr baseColWidth="10" defaultColWidth="14.42578125" defaultRowHeight="15" customHeight="1" x14ac:dyDescent="0.25"/>
  <cols>
    <col min="1" max="1" width="1.7109375" customWidth="1"/>
    <col min="2" max="2" width="52.42578125" bestFit="1" customWidth="1"/>
    <col min="3" max="4" width="5.5703125" customWidth="1"/>
    <col min="5" max="5" width="21.85546875" customWidth="1"/>
    <col min="6" max="6" width="9.42578125" customWidth="1"/>
    <col min="7" max="7" width="8" customWidth="1"/>
    <col min="8" max="8" width="8.5703125" customWidth="1"/>
    <col min="9" max="9" width="9.140625" customWidth="1"/>
    <col min="10" max="13" width="7.5703125" customWidth="1"/>
    <col min="14" max="15" width="11.42578125" customWidth="1"/>
    <col min="16" max="16" width="1.7109375" customWidth="1"/>
    <col min="17" max="26" width="11.42578125" customWidth="1"/>
  </cols>
  <sheetData>
    <row r="1" spans="2:26" ht="62.25" customHeight="1" x14ac:dyDescent="0.25">
      <c r="B1" s="1"/>
      <c r="C1" s="46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ht="12.75" customHeight="1" x14ac:dyDescent="0.25">
      <c r="B2" s="2"/>
      <c r="C2" s="2"/>
      <c r="D2" s="2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2.75" customHeight="1" x14ac:dyDescent="0.25">
      <c r="B3" s="31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2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6" ht="12.75" customHeight="1" x14ac:dyDescent="0.25">
      <c r="B5" s="31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12.75" customHeight="1" x14ac:dyDescent="0.25">
      <c r="B6" s="47" t="s">
        <v>3</v>
      </c>
      <c r="C6" s="29"/>
      <c r="D6" s="29"/>
      <c r="E6" s="29"/>
      <c r="F6" s="48" t="s">
        <v>34</v>
      </c>
      <c r="G6" s="33"/>
      <c r="H6" s="33"/>
      <c r="I6" s="3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2:26" ht="12.7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2:26" ht="12.75" customHeight="1" x14ac:dyDescent="0.25">
      <c r="B8" s="4" t="s">
        <v>4</v>
      </c>
      <c r="C8" s="34" t="s">
        <v>5</v>
      </c>
      <c r="D8" s="33"/>
      <c r="E8" s="6" t="s">
        <v>6</v>
      </c>
      <c r="F8" s="7">
        <v>5</v>
      </c>
      <c r="G8" s="1"/>
      <c r="H8" s="4" t="s">
        <v>7</v>
      </c>
      <c r="I8" s="7">
        <v>4</v>
      </c>
      <c r="J8" s="45" t="s">
        <v>8</v>
      </c>
      <c r="K8" s="29"/>
      <c r="L8" s="29"/>
      <c r="M8" s="34" t="s">
        <v>36</v>
      </c>
      <c r="N8" s="33"/>
      <c r="O8" s="3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ht="12.7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 ht="12.75" customHeight="1" x14ac:dyDescent="0.25">
      <c r="B10" s="4" t="s">
        <v>9</v>
      </c>
      <c r="C10" s="34" t="s">
        <v>33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 ht="12.75" customHeight="1" x14ac:dyDescent="0.25">
      <c r="B11" s="1"/>
      <c r="C11" s="8"/>
      <c r="D11" s="8"/>
      <c r="E11" s="1"/>
      <c r="F11" s="8"/>
      <c r="G11" s="8"/>
      <c r="H11" s="8"/>
      <c r="I11" s="8"/>
      <c r="J11" s="8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 ht="12.75" customHeight="1" x14ac:dyDescent="0.25">
      <c r="B12" s="36" t="s">
        <v>10</v>
      </c>
      <c r="C12" s="38" t="s">
        <v>11</v>
      </c>
      <c r="D12" s="38" t="s">
        <v>12</v>
      </c>
      <c r="E12" s="40" t="s">
        <v>13</v>
      </c>
      <c r="F12" s="40" t="s">
        <v>14</v>
      </c>
      <c r="G12" s="41" t="s">
        <v>15</v>
      </c>
      <c r="H12" s="42"/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0" t="s">
        <v>21</v>
      </c>
      <c r="O12" s="43" t="s">
        <v>22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 ht="12.75" customHeight="1" x14ac:dyDescent="0.25">
      <c r="B13" s="37"/>
      <c r="C13" s="39"/>
      <c r="D13" s="39"/>
      <c r="E13" s="39"/>
      <c r="F13" s="39"/>
      <c r="G13" s="9" t="s">
        <v>23</v>
      </c>
      <c r="H13" s="9" t="s">
        <v>24</v>
      </c>
      <c r="I13" s="39"/>
      <c r="J13" s="39"/>
      <c r="K13" s="39"/>
      <c r="L13" s="39"/>
      <c r="M13" s="39"/>
      <c r="N13" s="39"/>
      <c r="O13" s="4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 ht="12.75" customHeight="1" x14ac:dyDescent="0.25">
      <c r="B14" s="10" t="s">
        <v>37</v>
      </c>
      <c r="C14" s="11" t="s">
        <v>22</v>
      </c>
      <c r="D14" s="11" t="s">
        <v>41</v>
      </c>
      <c r="E14" s="11" t="s">
        <v>46</v>
      </c>
      <c r="F14" s="11">
        <v>29</v>
      </c>
      <c r="G14" s="11">
        <v>29</v>
      </c>
      <c r="H14" s="11"/>
      <c r="I14" s="21">
        <f t="shared" ref="I14:I18" si="0">G14/F14</f>
        <v>1</v>
      </c>
      <c r="J14" s="50">
        <f>(F14-SUM(G14:H14))-L14</f>
        <v>0</v>
      </c>
      <c r="K14" s="21">
        <f t="shared" ref="K14:K28" si="1">J14/F14</f>
        <v>0</v>
      </c>
      <c r="L14" s="11"/>
      <c r="M14" s="12">
        <f t="shared" ref="M14:M28" si="2">L14/F14</f>
        <v>0</v>
      </c>
      <c r="N14" s="24">
        <v>0</v>
      </c>
      <c r="O14" s="13">
        <f>(0/20)*1</f>
        <v>0</v>
      </c>
      <c r="P14" s="14"/>
      <c r="Q14" s="1"/>
      <c r="R14" s="14"/>
      <c r="S14" s="14"/>
      <c r="T14" s="14"/>
      <c r="U14" s="14"/>
      <c r="V14" s="14"/>
      <c r="W14" s="14"/>
      <c r="X14" s="14"/>
      <c r="Y14" s="14"/>
      <c r="Z14" s="14"/>
    </row>
    <row r="15" spans="2:26" ht="12.75" customHeight="1" x14ac:dyDescent="0.25">
      <c r="B15" s="10" t="s">
        <v>37</v>
      </c>
      <c r="C15" s="11" t="s">
        <v>22</v>
      </c>
      <c r="D15" s="11" t="s">
        <v>42</v>
      </c>
      <c r="E15" s="11" t="s">
        <v>46</v>
      </c>
      <c r="F15" s="11">
        <v>21</v>
      </c>
      <c r="G15" s="11">
        <v>21</v>
      </c>
      <c r="H15" s="11"/>
      <c r="I15" s="21">
        <f t="shared" si="0"/>
        <v>1</v>
      </c>
      <c r="J15" s="50">
        <f t="shared" ref="J15:J28" si="3">(F15-SUM(G15:H15))-L15</f>
        <v>0</v>
      </c>
      <c r="K15" s="21">
        <f t="shared" si="1"/>
        <v>0</v>
      </c>
      <c r="L15" s="11"/>
      <c r="M15" s="12">
        <f t="shared" si="2"/>
        <v>0</v>
      </c>
      <c r="N15" s="24">
        <v>0</v>
      </c>
      <c r="O15" s="13">
        <f>(0/21)*1</f>
        <v>0</v>
      </c>
      <c r="P15" s="14"/>
      <c r="Q15" s="1"/>
      <c r="R15" s="14"/>
      <c r="S15" s="14"/>
      <c r="T15" s="14"/>
      <c r="U15" s="14"/>
      <c r="V15" s="14"/>
      <c r="W15" s="14"/>
      <c r="X15" s="14"/>
      <c r="Y15" s="14"/>
      <c r="Z15" s="14"/>
    </row>
    <row r="16" spans="2:26" ht="12.75" customHeight="1" x14ac:dyDescent="0.25">
      <c r="B16" s="10" t="s">
        <v>38</v>
      </c>
      <c r="C16" s="11" t="s">
        <v>22</v>
      </c>
      <c r="D16" s="11" t="s">
        <v>43</v>
      </c>
      <c r="E16" s="11" t="s">
        <v>32</v>
      </c>
      <c r="F16" s="11">
        <v>16</v>
      </c>
      <c r="G16" s="11">
        <v>16</v>
      </c>
      <c r="H16" s="11"/>
      <c r="I16" s="21">
        <f t="shared" si="0"/>
        <v>1</v>
      </c>
      <c r="J16" s="50">
        <f t="shared" si="3"/>
        <v>0</v>
      </c>
      <c r="K16" s="21">
        <f t="shared" si="1"/>
        <v>0</v>
      </c>
      <c r="L16" s="11"/>
      <c r="M16" s="12">
        <f t="shared" si="2"/>
        <v>0</v>
      </c>
      <c r="N16" s="24">
        <v>95</v>
      </c>
      <c r="O16" s="13">
        <f>(12/16)*1</f>
        <v>0.75</v>
      </c>
      <c r="P16" s="14"/>
      <c r="Q16" s="1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2.75" customHeight="1" x14ac:dyDescent="0.25">
      <c r="B17" s="10" t="s">
        <v>39</v>
      </c>
      <c r="C17" s="11" t="s">
        <v>22</v>
      </c>
      <c r="D17" s="11" t="s">
        <v>44</v>
      </c>
      <c r="E17" s="11" t="s">
        <v>32</v>
      </c>
      <c r="F17" s="11">
        <v>11</v>
      </c>
      <c r="G17" s="11">
        <v>11</v>
      </c>
      <c r="H17" s="11"/>
      <c r="I17" s="21">
        <f t="shared" si="0"/>
        <v>1</v>
      </c>
      <c r="J17" s="50">
        <f t="shared" si="3"/>
        <v>0</v>
      </c>
      <c r="K17" s="21">
        <f t="shared" si="1"/>
        <v>0</v>
      </c>
      <c r="L17" s="11"/>
      <c r="M17" s="12">
        <f t="shared" si="2"/>
        <v>0</v>
      </c>
      <c r="N17" s="24">
        <v>0</v>
      </c>
      <c r="O17" s="13">
        <f>(0/11)*1</f>
        <v>0</v>
      </c>
      <c r="P17" s="14"/>
      <c r="Q17" s="1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2.75" customHeight="1" x14ac:dyDescent="0.25">
      <c r="B18" s="10" t="s">
        <v>40</v>
      </c>
      <c r="C18" s="11" t="s">
        <v>22</v>
      </c>
      <c r="D18" s="11" t="s">
        <v>45</v>
      </c>
      <c r="E18" s="11" t="s">
        <v>47</v>
      </c>
      <c r="F18" s="11">
        <v>36</v>
      </c>
      <c r="G18" s="11">
        <v>36</v>
      </c>
      <c r="H18" s="11"/>
      <c r="I18" s="21">
        <f t="shared" si="0"/>
        <v>1</v>
      </c>
      <c r="J18" s="50">
        <f t="shared" si="3"/>
        <v>0</v>
      </c>
      <c r="K18" s="21">
        <f t="shared" si="1"/>
        <v>0</v>
      </c>
      <c r="L18" s="11"/>
      <c r="M18" s="12">
        <f t="shared" si="2"/>
        <v>0</v>
      </c>
      <c r="N18" s="24">
        <v>96</v>
      </c>
      <c r="O18" s="13">
        <f>(25/36)*1</f>
        <v>0.69444444444444442</v>
      </c>
      <c r="P18" s="14"/>
      <c r="Q18" s="1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2.75" customHeight="1" x14ac:dyDescent="0.25">
      <c r="B19" s="10"/>
      <c r="C19" s="11"/>
      <c r="D19" s="11"/>
      <c r="E19" s="11"/>
      <c r="F19" s="11"/>
      <c r="G19" s="11"/>
      <c r="H19" s="11"/>
      <c r="I19" s="21"/>
      <c r="J19" s="11"/>
      <c r="K19" s="21"/>
      <c r="L19" s="11"/>
      <c r="M19" s="12"/>
      <c r="N19" s="11"/>
      <c r="O19" s="13"/>
      <c r="P19" s="14"/>
      <c r="Q19" s="1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2.75" customHeight="1" x14ac:dyDescent="0.25">
      <c r="B20" s="10"/>
      <c r="C20" s="11"/>
      <c r="D20" s="11"/>
      <c r="E20" s="11"/>
      <c r="F20" s="11"/>
      <c r="G20" s="11"/>
      <c r="H20" s="11"/>
      <c r="I20" s="21"/>
      <c r="J20" s="11"/>
      <c r="K20" s="21"/>
      <c r="L20" s="11"/>
      <c r="M20" s="12"/>
      <c r="N20" s="11"/>
      <c r="O20" s="13"/>
      <c r="P20" s="14"/>
      <c r="Q20" s="1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2.75" customHeight="1" x14ac:dyDescent="0.25">
      <c r="B21" s="10"/>
      <c r="C21" s="11"/>
      <c r="D21" s="11"/>
      <c r="E21" s="11"/>
      <c r="F21" s="11"/>
      <c r="G21" s="11"/>
      <c r="H21" s="11"/>
      <c r="I21" s="21"/>
      <c r="J21" s="11"/>
      <c r="K21" s="21"/>
      <c r="L21" s="11"/>
      <c r="M21" s="12"/>
      <c r="N21" s="11"/>
      <c r="O21" s="13"/>
      <c r="P21" s="14"/>
      <c r="Q21" s="1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2.75" customHeight="1" x14ac:dyDescent="0.25">
      <c r="B22" s="10"/>
      <c r="C22" s="11"/>
      <c r="D22" s="11"/>
      <c r="E22" s="11"/>
      <c r="F22" s="11"/>
      <c r="G22" s="11"/>
      <c r="H22" s="11"/>
      <c r="I22" s="21"/>
      <c r="J22" s="11"/>
      <c r="K22" s="21"/>
      <c r="L22" s="11"/>
      <c r="M22" s="12"/>
      <c r="N22" s="11"/>
      <c r="O22" s="13"/>
      <c r="P22" s="14"/>
      <c r="Q22" s="1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2.75" customHeight="1" x14ac:dyDescent="0.25">
      <c r="B23" s="10"/>
      <c r="C23" s="11"/>
      <c r="D23" s="11"/>
      <c r="E23" s="11"/>
      <c r="F23" s="11"/>
      <c r="G23" s="11"/>
      <c r="H23" s="11"/>
      <c r="I23" s="21"/>
      <c r="J23" s="11"/>
      <c r="K23" s="21"/>
      <c r="L23" s="11"/>
      <c r="M23" s="12"/>
      <c r="N23" s="11"/>
      <c r="O23" s="13"/>
      <c r="P23" s="14"/>
      <c r="Q23" s="1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2.75" customHeight="1" x14ac:dyDescent="0.25">
      <c r="B24" s="10"/>
      <c r="C24" s="11"/>
      <c r="D24" s="11"/>
      <c r="E24" s="11"/>
      <c r="F24" s="11"/>
      <c r="G24" s="11"/>
      <c r="H24" s="11"/>
      <c r="I24" s="21"/>
      <c r="J24" s="11"/>
      <c r="K24" s="21"/>
      <c r="L24" s="11"/>
      <c r="M24" s="12"/>
      <c r="N24" s="11"/>
      <c r="O24" s="13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2.75" customHeight="1" x14ac:dyDescent="0.25">
      <c r="B25" s="10"/>
      <c r="C25" s="11"/>
      <c r="D25" s="11"/>
      <c r="E25" s="11"/>
      <c r="F25" s="11"/>
      <c r="G25" s="11"/>
      <c r="H25" s="11"/>
      <c r="I25" s="21"/>
      <c r="J25" s="11"/>
      <c r="K25" s="21"/>
      <c r="L25" s="11"/>
      <c r="M25" s="12"/>
      <c r="N25" s="11"/>
      <c r="O25" s="13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2.75" customHeight="1" x14ac:dyDescent="0.25">
      <c r="B26" s="10"/>
      <c r="C26" s="11"/>
      <c r="D26" s="11"/>
      <c r="E26" s="11"/>
      <c r="F26" s="11"/>
      <c r="G26" s="11"/>
      <c r="H26" s="11"/>
      <c r="I26" s="21"/>
      <c r="J26" s="11"/>
      <c r="K26" s="21"/>
      <c r="L26" s="11"/>
      <c r="M26" s="12"/>
      <c r="N26" s="11"/>
      <c r="O26" s="13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6.5" customHeight="1" x14ac:dyDescent="0.25">
      <c r="B27" s="10"/>
      <c r="C27" s="11"/>
      <c r="D27" s="11"/>
      <c r="E27" s="11"/>
      <c r="F27" s="11"/>
      <c r="G27" s="11"/>
      <c r="H27" s="11"/>
      <c r="I27" s="21"/>
      <c r="J27" s="11"/>
      <c r="K27" s="21"/>
      <c r="L27" s="11"/>
      <c r="M27" s="12"/>
      <c r="N27" s="11"/>
      <c r="O27" s="13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2.75" customHeight="1" x14ac:dyDescent="0.25">
      <c r="B28" s="15" t="s">
        <v>25</v>
      </c>
      <c r="C28" s="16" t="s">
        <v>26</v>
      </c>
      <c r="D28" s="16" t="s">
        <v>26</v>
      </c>
      <c r="E28" s="16" t="s">
        <v>26</v>
      </c>
      <c r="F28" s="16">
        <f t="shared" ref="F28:H28" si="4">SUM(F14:F27)</f>
        <v>113</v>
      </c>
      <c r="G28" s="16">
        <f t="shared" si="4"/>
        <v>113</v>
      </c>
      <c r="H28" s="16">
        <f t="shared" si="4"/>
        <v>0</v>
      </c>
      <c r="I28" s="22">
        <f>SUM(G28:H28)/F28</f>
        <v>1</v>
      </c>
      <c r="J28" s="16">
        <f t="shared" si="3"/>
        <v>0</v>
      </c>
      <c r="K28" s="22">
        <f t="shared" si="1"/>
        <v>0</v>
      </c>
      <c r="L28" s="16">
        <f>SUM(L14:L27)</f>
        <v>0</v>
      </c>
      <c r="M28" s="17">
        <f t="shared" si="2"/>
        <v>0</v>
      </c>
      <c r="N28" s="23">
        <f t="shared" ref="N28:O28" si="5">AVERAGE(N14:N27)</f>
        <v>38.200000000000003</v>
      </c>
      <c r="O28" s="18">
        <f t="shared" si="5"/>
        <v>0.28888888888888886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12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20" customHeight="1" x14ac:dyDescent="0.25">
      <c r="B30" s="28" t="s">
        <v>48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2:26" ht="12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12.75" customHeight="1" x14ac:dyDescent="0.25">
      <c r="B32" s="1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ht="12.75" customHeight="1" x14ac:dyDescent="0.25">
      <c r="B33" s="1"/>
      <c r="C33" s="30" t="s">
        <v>28</v>
      </c>
      <c r="D33" s="29"/>
      <c r="E33" s="29"/>
      <c r="F33" s="1"/>
      <c r="G33" s="1"/>
      <c r="H33" s="31" t="s">
        <v>29</v>
      </c>
      <c r="I33" s="29"/>
      <c r="J33" s="29"/>
      <c r="K33" s="2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2:26" ht="62.25" customHeight="1" x14ac:dyDescent="0.25">
      <c r="B34" s="1"/>
      <c r="C34" s="32"/>
      <c r="D34" s="33"/>
      <c r="E34" s="33"/>
      <c r="F34" s="1"/>
      <c r="G34" s="1"/>
      <c r="H34" s="34"/>
      <c r="I34" s="33"/>
      <c r="J34" s="33"/>
      <c r="K34" s="3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ht="12.75" hidden="1" customHeight="1" x14ac:dyDescent="0.25">
      <c r="B35" s="35" t="s">
        <v>30</v>
      </c>
      <c r="C35" s="29"/>
      <c r="D35" s="8"/>
      <c r="E35" s="1"/>
      <c r="F35" s="35"/>
      <c r="G35" s="29"/>
      <c r="H35" s="29"/>
      <c r="I35" s="2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2:26" ht="12.75" hidden="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2:26" ht="45" customHeight="1" x14ac:dyDescent="0.25">
      <c r="B37" s="1"/>
      <c r="C37" s="25" t="str">
        <f>C10</f>
        <v>L.C. GUILLERMO MORALES CADENA</v>
      </c>
      <c r="D37" s="26"/>
      <c r="E37" s="26"/>
      <c r="F37" s="20"/>
      <c r="G37" s="20"/>
      <c r="H37" s="27" t="s">
        <v>35</v>
      </c>
      <c r="I37" s="26"/>
      <c r="J37" s="26"/>
      <c r="K37" s="2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 ht="12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ht="12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ht="12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26" ht="12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ht="12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26" ht="12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26" ht="12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ht="12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ht="12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ht="12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ht="12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 ht="12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 ht="12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ht="12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 ht="12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 ht="12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ht="12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 ht="12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12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12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ht="12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ht="12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12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ht="12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ht="12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ht="12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 ht="12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ht="12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12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ht="12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ht="12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12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ht="12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ht="12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ht="12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ht="12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ht="12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ht="12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ht="12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ht="12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ht="12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12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12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12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12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2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2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12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12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12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12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12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12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12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12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12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12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ht="12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12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12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ht="12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ht="12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12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ht="12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ht="12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12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ht="12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ht="12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12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ht="12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ht="12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12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2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2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ht="12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ht="12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ht="12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ht="12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ht="12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ht="12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ht="12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ht="12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ht="12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ht="12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 ht="12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ht="12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ht="12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ht="12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ht="12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 ht="12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12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 ht="12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 ht="12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12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ht="12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ht="12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12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 ht="12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ht="12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2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ht="12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ht="12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ht="12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ht="12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 ht="12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12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ht="12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ht="12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12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 ht="12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ht="12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12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12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ht="12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ht="12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12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ht="12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ht="12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ht="12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ht="12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ht="12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ht="12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ht="12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ht="12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ht="12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ht="12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2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ht="12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ht="12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ht="12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12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ht="12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ht="12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ht="12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12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12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ht="12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ht="12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ht="12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ht="12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ht="12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ht="12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12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12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ht="12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12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12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ht="12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ht="12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ht="12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ht="12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ht="12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ht="12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ht="12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2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ht="12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ht="12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ht="12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ht="12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ht="12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ht="12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ht="12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ht="12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ht="12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ht="12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ht="12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ht="12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ht="12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ht="12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ht="12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ht="12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ht="12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ht="12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ht="12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ht="12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ht="12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ht="12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ht="12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ht="12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ht="12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ht="12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ht="12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ht="12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ht="12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ht="12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ht="12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ht="12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ht="12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ht="12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ht="12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 ht="12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ht="12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ht="12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ht="12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ht="12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 ht="12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 ht="12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 ht="12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ht="12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ht="12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ht="12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 ht="12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ht="12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 ht="12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ht="12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 ht="12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ht="12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 ht="12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ht="12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 ht="12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 ht="12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ht="12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 ht="12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 ht="12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ht="12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 ht="12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 ht="12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 ht="12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 ht="12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 ht="12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 ht="12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 ht="12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 ht="12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 ht="12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 ht="12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 ht="12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 ht="12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 ht="12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 ht="12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 ht="12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 ht="12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 ht="12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 ht="12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 ht="12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 ht="12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 ht="12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 ht="12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 ht="12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 ht="12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 ht="12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 ht="12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 ht="12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 ht="12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 ht="12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 ht="12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 ht="12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 ht="12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 ht="12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 ht="12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 ht="12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 ht="12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 ht="12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 ht="12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 ht="12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 ht="12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 ht="12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 ht="12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 ht="12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 ht="12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 ht="12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 ht="12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 ht="12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 ht="12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 ht="12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 ht="12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 ht="12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 ht="12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 ht="12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 ht="12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 ht="12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 ht="12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 ht="12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 ht="12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 ht="12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 ht="12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 ht="12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 ht="12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 ht="12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 ht="12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 ht="12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 ht="12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 ht="12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 ht="12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 ht="12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 ht="12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 ht="12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 ht="12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 ht="12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 ht="12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 ht="12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 ht="12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 ht="12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 ht="12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 ht="12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 ht="12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 ht="12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 ht="12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 ht="12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 ht="12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 ht="12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 ht="12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 ht="12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 ht="12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 ht="12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 ht="12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 ht="12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 ht="12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 ht="12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 ht="12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 ht="12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2:26" ht="12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2:26" ht="12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2:26" ht="12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2:26" ht="12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2:26" ht="12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2:26" ht="12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2:26" ht="12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2:26" ht="12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2:26" ht="12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2:26" ht="12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2:26" ht="12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2:26" ht="12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2:26" ht="12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2:26" ht="12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2:26" ht="12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2:26" ht="12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2:26" ht="12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2:26" ht="12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2:26" ht="12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2:26" ht="12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2:26" ht="12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2:26" ht="12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2:26" ht="12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2:26" ht="12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2:26" ht="12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2:26" ht="12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2:26" ht="12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2:26" ht="12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2:26" ht="12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2:26" ht="12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2:26" ht="12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2:26" ht="12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2:26" ht="12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2:26" ht="12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2:26" ht="12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2:26" ht="12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2:26" ht="12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2:26" ht="12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2:26" ht="12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2:26" ht="12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2:26" ht="12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2:26" ht="12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2:26" ht="12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2:26" ht="12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2:26" ht="12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2:26" ht="12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2:26" ht="12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2:26" ht="12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2:26" ht="12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2:26" ht="12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2:26" ht="12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2:26" ht="12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2:26" ht="12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2:26" ht="12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2:26" ht="12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2:26" ht="12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2:26" ht="12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2:26" ht="12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2:26" ht="12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2:26" ht="12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2:26" ht="12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2:26" ht="12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2:26" ht="12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2:26" ht="12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2:26" ht="12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2:26" ht="12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2:26" ht="12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2:26" ht="12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2:26" ht="12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2:26" ht="12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2:26" ht="12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2:26" ht="12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2:26" ht="12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2:26" ht="12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2:26" ht="12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2:26" ht="12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2:26" ht="12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2:26" ht="12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2:26" ht="12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2:26" ht="12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2:26" ht="12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2:26" ht="12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2:26" ht="12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2:26" ht="12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2:26" ht="12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2:26" ht="12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2:26" ht="12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2:26" ht="12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2:26" ht="12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2:26" ht="12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2:26" ht="12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2:26" ht="12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2:26" ht="12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2:26" ht="12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2:26" ht="12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2:26" ht="12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2:26" ht="12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2:26" ht="12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2:26" ht="12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2:26" ht="12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2:26" ht="12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2:26" ht="12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2:26" ht="12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2:26" ht="12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2:26" ht="12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2:26" ht="12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2:26" ht="12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2:26" ht="12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2:26" ht="12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2:26" ht="12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2:26" ht="12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2:26" ht="12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2:26" ht="12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2:26" ht="12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2:26" ht="12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2:26" ht="12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2:26" ht="12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2:26" ht="12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2:26" ht="12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2:26" ht="12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2:26" ht="12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2:26" ht="12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2:26" ht="12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2:26" ht="12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2:26" ht="12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2:26" ht="12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2:26" ht="12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2:26" ht="12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2:26" ht="12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2:26" ht="12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2:26" ht="12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2:26" ht="12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2:26" ht="12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2:26" ht="12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2:26" ht="12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2:26" ht="12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2:26" ht="12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2:26" ht="12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2:26" ht="12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2:26" ht="12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2:26" ht="12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2:26" ht="12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2:26" ht="12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2:26" ht="12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2:26" ht="12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2:26" ht="12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2:26" ht="12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2:26" ht="12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2:26" ht="12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2:26" ht="12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2:26" ht="12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2:26" ht="12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2:26" ht="12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2:26" ht="12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2:26" ht="12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2:26" ht="12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2:26" ht="12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2:26" ht="12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2:26" ht="12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2:26" ht="12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2:26" ht="12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2:26" ht="12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2:26" ht="12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2:26" ht="12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2:26" ht="12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2:26" ht="12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2:26" ht="12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2:26" ht="12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2:26" ht="12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2:26" ht="12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2:26" ht="12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2:26" ht="12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2:26" ht="12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2:26" ht="12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2:26" ht="12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2:26" ht="12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2:26" ht="12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2:26" ht="12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2:26" ht="12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2:26" ht="12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2:26" ht="12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2:26" ht="12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2:26" ht="12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2:26" ht="12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2:26" ht="12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2:26" ht="12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2:26" ht="12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2:26" ht="12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2:26" ht="12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2:26" ht="12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2:26" ht="12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2:26" ht="12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2:26" ht="12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2:26" ht="12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2:26" ht="12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2:26" ht="12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2:26" ht="12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2:26" ht="12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2:26" ht="12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2:26" ht="12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2:26" ht="12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2:26" ht="12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2:26" ht="12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2:26" ht="12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2:26" ht="12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2:26" ht="12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2:26" ht="12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2:26" ht="12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2:26" ht="12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2:26" ht="12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2:26" ht="12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2:26" ht="12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2:26" ht="12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2:26" ht="12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2:26" ht="12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2:26" ht="12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2:26" ht="12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2:26" ht="12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2:26" ht="12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2:26" ht="12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2:26" ht="12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2:26" ht="12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2:26" ht="12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2:26" ht="12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2:26" ht="12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2:26" ht="12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2:26" ht="12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2:26" ht="12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2:26" ht="12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2:26" ht="12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2:26" ht="12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2:26" ht="12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2:26" ht="12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2:26" ht="12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2:26" ht="12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2:26" ht="12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2:26" ht="12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2:26" ht="12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2:26" ht="12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2:26" ht="12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2:26" ht="12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2:26" ht="12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2:26" ht="12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2:26" ht="12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2:26" ht="12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2:26" ht="12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2:26" ht="12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2:26" ht="12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2:26" ht="12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2:26" ht="12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2:26" ht="12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2:26" ht="12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2:26" ht="12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2:26" ht="12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2:26" ht="12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2:26" ht="12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2:26" ht="12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2:26" ht="12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2:26" ht="12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2:26" ht="12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2:26" ht="12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2:26" ht="12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2:26" ht="12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2:26" ht="12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2:26" ht="12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2:26" ht="12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2:26" ht="12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2:26" ht="12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2:26" ht="12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2:26" ht="12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2:26" ht="12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2:26" ht="12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2:26" ht="12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2:26" ht="12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2:26" ht="12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2:26" ht="12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2:26" ht="12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2:26" ht="12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2:26" ht="12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2:26" ht="12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2:26" ht="12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2:26" ht="12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2:26" ht="12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2:26" ht="12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2:26" ht="12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2:26" ht="12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2:26" ht="12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2:26" ht="12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2:26" ht="12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2:26" ht="12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2:26" ht="12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2:26" ht="12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2:26" ht="12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2:26" ht="12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2:26" ht="12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2:26" ht="12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2:26" ht="12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2:26" ht="12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2:26" ht="12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2:26" ht="12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2:26" ht="12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2:26" ht="12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2:26" ht="12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2:26" ht="12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2:26" ht="12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2:26" ht="12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2:26" ht="12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2:26" ht="12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2:26" ht="12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2:26" ht="12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2:26" ht="12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2:26" ht="12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2:26" ht="12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2:26" ht="12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2:26" ht="12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2:26" ht="12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2:26" ht="12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2:26" ht="12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2:26" ht="12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2:26" ht="12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2:26" ht="12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2:26" ht="12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2:26" ht="12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2:26" ht="12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2:26" ht="12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2:26" ht="12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2:26" ht="12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2:26" ht="12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2:26" ht="12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2:26" ht="12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2:26" ht="12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2:26" ht="12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2:26" ht="12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2:26" ht="12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2:26" ht="12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2:26" ht="12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2:26" ht="12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2:26" ht="12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2:26" ht="12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2:26" ht="12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2:26" ht="12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2:26" ht="12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2:26" ht="12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2:26" ht="12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2:26" ht="12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2:26" ht="12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2:26" ht="12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2:26" ht="12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2:26" ht="12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2:26" ht="12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2:26" ht="12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2:26" ht="12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2:26" ht="12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2:26" ht="12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2:26" ht="12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2:26" ht="12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2:26" ht="12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2:26" ht="12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2:26" ht="12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2:26" ht="12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2:26" ht="12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2:26" ht="12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2:26" ht="12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2:26" ht="12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2:26" ht="12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2:26" ht="12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2:26" ht="12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2:26" ht="12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2:26" ht="12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2:26" ht="12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2:26" ht="12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2:26" ht="12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2:26" ht="12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2:26" ht="12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2:26" ht="12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2:26" ht="12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2:26" ht="12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2:26" ht="12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2:26" ht="12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2:26" ht="12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2:26" ht="12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2:26" ht="12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2:26" ht="12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2:26" ht="12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2:26" ht="12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2:26" ht="12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2:26" ht="12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2:26" ht="12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2:26" ht="12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2:26" ht="12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2:26" ht="12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2:26" ht="12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2:26" ht="12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2:26" ht="12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2:26" ht="12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2:26" ht="12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2:26" ht="12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2:26" ht="12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2:26" ht="12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2:26" ht="12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2:26" ht="12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2:26" ht="12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2:26" ht="12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2:26" ht="12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2:26" ht="12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2:26" ht="12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2:26" ht="12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2:26" ht="12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2:26" ht="12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2:26" ht="12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2:26" ht="12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2:26" ht="12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2:26" ht="12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2:26" ht="12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2:26" ht="12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2:26" ht="12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2:26" ht="12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2:26" ht="12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2:26" ht="12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2:26" ht="12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2:26" ht="12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2:26" ht="12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2:26" ht="12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2:26" ht="12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2:26" ht="12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2:26" ht="12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2:26" ht="12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2:26" ht="12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2:26" ht="12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2:26" ht="12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2:26" ht="12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2:26" ht="12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2:26" ht="12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2:26" ht="12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2:26" ht="12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2:26" ht="12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2:26" ht="12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2:26" ht="12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2:26" ht="12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2:26" ht="12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2:26" ht="12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2:26" ht="12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2:26" ht="12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2:26" ht="12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2:26" ht="12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2:26" ht="12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2:26" ht="12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2:26" ht="12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2:26" ht="12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2:26" ht="12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2:26" ht="12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2:26" ht="12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2:26" ht="12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2:26" ht="12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2:26" ht="12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2:26" ht="12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2:26" ht="12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2:26" ht="12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2:26" ht="12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2:26" ht="12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2:26" ht="12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2:26" ht="12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2:26" ht="12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2:26" ht="12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2:26" ht="12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2:26" ht="12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2:26" ht="12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2:26" ht="12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2:26" ht="12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2:26" ht="12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2:26" ht="12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2:26" ht="12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2:26" ht="12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2:26" ht="12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2:26" ht="12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2:26" ht="12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2:26" ht="12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2:26" ht="12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2:26" ht="12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2:26" ht="12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2:26" ht="12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2:26" ht="12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2:26" ht="12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2:26" ht="12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2:26" ht="12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2:26" ht="12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2:26" ht="12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2:26" ht="12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2:26" ht="12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2:26" ht="12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2:26" ht="12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2:26" ht="12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2:26" ht="12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2:26" ht="12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2:26" ht="12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2:26" ht="12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2:26" ht="12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2:26" ht="12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2:26" ht="12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2:26" ht="12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2:26" ht="12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2:26" ht="12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2:26" ht="12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2:26" ht="12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2:26" ht="12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2:26" ht="12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2:26" ht="12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2:26" ht="12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2:26" ht="12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2:26" ht="12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2:26" ht="12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2:26" ht="12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2:26" ht="12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2:26" ht="12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2:26" ht="12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2:26" ht="12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2:26" ht="12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2:26" ht="12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2:26" ht="12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2:26" ht="12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2:26" ht="12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2:26" ht="12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2:26" ht="12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2:26" ht="12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2:26" ht="12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2:26" ht="12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2:26" ht="12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2:26" ht="12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2:26" ht="12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2:26" ht="12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2:26" ht="12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2:26" ht="12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2:26" ht="12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2:26" ht="12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2:26" ht="12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2:26" ht="12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2:26" ht="12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2:26" ht="12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2:26" ht="12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2:26" ht="12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2:26" ht="12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2:26" ht="12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2:26" ht="12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2:26" ht="12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2:26" ht="12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2:26" ht="12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2:26" ht="12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2:26" ht="12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2:26" ht="12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2:26" ht="12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2:26" ht="12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2:26" ht="12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2:26" ht="12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2:26" ht="12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2:26" ht="12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2:26" ht="12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2:26" ht="12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2:26" ht="12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2:26" ht="12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2:26" ht="12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2:26" ht="12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2:26" ht="12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2:26" ht="12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2:26" ht="12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2:26" ht="12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2:26" ht="12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2:26" ht="12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2:26" ht="12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2:26" ht="12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2:26" ht="12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2:26" ht="12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2:26" ht="12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2:26" ht="12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2:26" ht="12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2:26" ht="12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2:26" ht="12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2:26" ht="12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2:26" ht="12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2:26" ht="12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2:26" ht="12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2:26" ht="12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2:26" ht="12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2:26" ht="12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2:26" ht="12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2:26" ht="12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2:26" ht="12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2:26" ht="12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2:26" ht="12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2:26" ht="12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2:26" ht="12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2:26" ht="12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2:26" ht="12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2:26" ht="12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2:26" ht="12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2:26" ht="12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2:26" ht="12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2:26" ht="12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2:26" ht="12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2:26" ht="12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2:26" ht="12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2:26" ht="12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2:26" ht="12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2:26" ht="12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2:26" ht="12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2:26" ht="12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2:26" ht="12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2:26" ht="12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2:26" ht="12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2:26" ht="12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2:26" ht="12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2:26" ht="12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2:26" ht="12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2:26" ht="12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2:26" ht="12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2:26" ht="12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2:26" ht="12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2:26" ht="12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2:26" ht="12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2:26" ht="12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2:26" ht="12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2:26" ht="12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2:26" ht="12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2:26" ht="12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2:26" ht="12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2:26" ht="12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2:26" ht="12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2:26" ht="12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2:26" ht="12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2:26" ht="12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2:26" ht="12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2:26" ht="12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2:26" ht="12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2:26" ht="12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2:26" ht="12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2:26" ht="12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2:26" ht="12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2:26" ht="12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2:26" ht="12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2:26" ht="12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2:26" ht="12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2:26" ht="12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2:26" ht="12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2:26" ht="12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2:26" ht="12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2:26" ht="12.7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2:26" ht="12.7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2:26" ht="12.7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2:26" ht="12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2:26" ht="12.7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2:26" ht="12.75" customHeight="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2:26" ht="12.75" customHeight="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2:26" ht="12.75" customHeight="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2:26" ht="12.75" customHeight="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C1:O1"/>
    <mergeCell ref="B3:O3"/>
    <mergeCell ref="B5:O5"/>
    <mergeCell ref="B6:E6"/>
    <mergeCell ref="F6:I6"/>
    <mergeCell ref="C8:D8"/>
    <mergeCell ref="M8:O8"/>
    <mergeCell ref="G12:H12"/>
    <mergeCell ref="I12:I13"/>
    <mergeCell ref="J12:J13"/>
    <mergeCell ref="K12:K13"/>
    <mergeCell ref="L12:L13"/>
    <mergeCell ref="M12:M13"/>
    <mergeCell ref="N12:N13"/>
    <mergeCell ref="O12:O13"/>
    <mergeCell ref="J8:L8"/>
    <mergeCell ref="C10:M10"/>
    <mergeCell ref="B12:B13"/>
    <mergeCell ref="C12:C13"/>
    <mergeCell ref="D12:D13"/>
    <mergeCell ref="E12:E13"/>
    <mergeCell ref="F12:F13"/>
    <mergeCell ref="C37:E37"/>
    <mergeCell ref="H37:K37"/>
    <mergeCell ref="B30:O30"/>
    <mergeCell ref="C33:E33"/>
    <mergeCell ref="H33:K33"/>
    <mergeCell ref="C34:E34"/>
    <mergeCell ref="H34:K34"/>
    <mergeCell ref="B35:C35"/>
    <mergeCell ref="F35:I35"/>
  </mergeCells>
  <pageMargins left="0.70866141732283472" right="0.70866141732283472" top="0.74803149606299213" bottom="1.05125" header="0" footer="0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1000"/>
  <sheetViews>
    <sheetView workbookViewId="0">
      <selection activeCell="E19" sqref="E19"/>
    </sheetView>
  </sheetViews>
  <sheetFormatPr baseColWidth="10" defaultColWidth="14.42578125" defaultRowHeight="15" customHeight="1" x14ac:dyDescent="0.25"/>
  <cols>
    <col min="1" max="1" width="1.7109375" customWidth="1"/>
    <col min="2" max="2" width="38.5703125" customWidth="1"/>
    <col min="3" max="3" width="5.85546875" customWidth="1"/>
    <col min="4" max="4" width="6.42578125" customWidth="1"/>
    <col min="5" max="5" width="21.85546875" customWidth="1"/>
    <col min="6" max="6" width="9.42578125" customWidth="1"/>
    <col min="7" max="13" width="7.5703125" customWidth="1"/>
    <col min="14" max="15" width="11.42578125" customWidth="1"/>
    <col min="16" max="16" width="1.7109375" customWidth="1"/>
    <col min="17" max="27" width="11.42578125" customWidth="1"/>
  </cols>
  <sheetData>
    <row r="1" spans="2:27" ht="62.25" customHeight="1" x14ac:dyDescent="0.25">
      <c r="B1" s="1"/>
      <c r="C1" s="46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ht="12.75" customHeight="1" x14ac:dyDescent="0.25">
      <c r="B2" s="2"/>
      <c r="C2" s="2"/>
      <c r="D2" s="2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12.75" customHeight="1" x14ac:dyDescent="0.25">
      <c r="B3" s="31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12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2.75" customHeight="1" x14ac:dyDescent="0.25">
      <c r="B5" s="31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12.75" customHeight="1" x14ac:dyDescent="0.25">
      <c r="B6" s="47" t="s">
        <v>3</v>
      </c>
      <c r="C6" s="29"/>
      <c r="D6" s="29"/>
      <c r="E6" s="29"/>
      <c r="F6" s="48"/>
      <c r="G6" s="33"/>
      <c r="H6" s="33"/>
      <c r="I6" s="3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12.7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12.75" customHeight="1" x14ac:dyDescent="0.25">
      <c r="B8" s="4" t="s">
        <v>4</v>
      </c>
      <c r="C8" s="34">
        <v>2</v>
      </c>
      <c r="D8" s="33"/>
      <c r="E8" s="6" t="s">
        <v>6</v>
      </c>
      <c r="F8" s="5">
        <f>'1'!F8</f>
        <v>5</v>
      </c>
      <c r="H8" s="4" t="s">
        <v>7</v>
      </c>
      <c r="I8" s="5">
        <f>'1'!I8</f>
        <v>4</v>
      </c>
      <c r="J8" s="45" t="s">
        <v>8</v>
      </c>
      <c r="K8" s="29"/>
      <c r="L8" s="29"/>
      <c r="M8" s="34" t="str">
        <f>'1'!M8</f>
        <v>FEB 25 - JUN 25</v>
      </c>
      <c r="N8" s="33"/>
      <c r="O8" s="3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12.7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2.75" customHeight="1" x14ac:dyDescent="0.25">
      <c r="B10" s="4" t="s">
        <v>9</v>
      </c>
      <c r="C10" s="34" t="str">
        <f>'1'!C10</f>
        <v>L.C. GUILLERMO MORALES CADENA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12.75" customHeight="1" x14ac:dyDescent="0.25">
      <c r="B11" s="1"/>
      <c r="C11" s="8"/>
      <c r="D11" s="8"/>
      <c r="E11" s="1"/>
      <c r="F11" s="8"/>
      <c r="G11" s="8"/>
      <c r="H11" s="8"/>
      <c r="I11" s="8"/>
      <c r="J11" s="8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ht="12.75" customHeight="1" x14ac:dyDescent="0.25">
      <c r="B12" s="36" t="s">
        <v>10</v>
      </c>
      <c r="C12" s="38" t="s">
        <v>11</v>
      </c>
      <c r="D12" s="38" t="s">
        <v>12</v>
      </c>
      <c r="E12" s="40" t="s">
        <v>13</v>
      </c>
      <c r="F12" s="40" t="s">
        <v>14</v>
      </c>
      <c r="G12" s="41" t="s">
        <v>15</v>
      </c>
      <c r="H12" s="42"/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0" t="s">
        <v>21</v>
      </c>
      <c r="O12" s="43" t="s">
        <v>22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ht="12.75" customHeight="1" x14ac:dyDescent="0.25">
      <c r="B13" s="37"/>
      <c r="C13" s="39"/>
      <c r="D13" s="39"/>
      <c r="E13" s="39"/>
      <c r="F13" s="39"/>
      <c r="G13" s="9" t="s">
        <v>23</v>
      </c>
      <c r="H13" s="9" t="s">
        <v>24</v>
      </c>
      <c r="I13" s="39"/>
      <c r="J13" s="39"/>
      <c r="K13" s="39"/>
      <c r="L13" s="39"/>
      <c r="M13" s="39"/>
      <c r="N13" s="39"/>
      <c r="O13" s="4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ht="12.75" customHeight="1" x14ac:dyDescent="0.25">
      <c r="B14" s="11" t="str">
        <f>'1'!B14</f>
        <v>ADMINISTRACIÓN Y CONTABILIDAD</v>
      </c>
      <c r="C14" s="11"/>
      <c r="D14" s="11" t="str">
        <f>'1'!D14</f>
        <v>211 A</v>
      </c>
      <c r="E14" s="11" t="str">
        <f>'1'!E14</f>
        <v>IMCT</v>
      </c>
      <c r="F14" s="11">
        <f>'1'!F14</f>
        <v>29</v>
      </c>
      <c r="G14" s="11"/>
      <c r="H14" s="11"/>
      <c r="I14" s="12">
        <f t="shared" ref="I14:I18" si="0">G14/F14</f>
        <v>0</v>
      </c>
      <c r="J14" s="11">
        <f t="shared" ref="J14:J28" si="1">(F14-SUM(G14:H14))-L14</f>
        <v>29</v>
      </c>
      <c r="K14" s="12">
        <f t="shared" ref="K14:K28" si="2">J14/F14</f>
        <v>1</v>
      </c>
      <c r="L14" s="11"/>
      <c r="M14" s="12">
        <f t="shared" ref="M14:M28" si="3">L14/F14</f>
        <v>0</v>
      </c>
      <c r="N14" s="11"/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2:27" ht="12.75" customHeight="1" x14ac:dyDescent="0.25">
      <c r="B15" s="11" t="str">
        <f>'1'!B15</f>
        <v>ADMINISTRACIÓN Y CONTABILIDAD</v>
      </c>
      <c r="C15" s="11"/>
      <c r="D15" s="11" t="str">
        <f>'1'!D15</f>
        <v>211 B</v>
      </c>
      <c r="E15" s="11" t="str">
        <f>'1'!E15</f>
        <v>IMCT</v>
      </c>
      <c r="F15" s="11">
        <f>'1'!F15</f>
        <v>21</v>
      </c>
      <c r="G15" s="11"/>
      <c r="H15" s="11"/>
      <c r="I15" s="12">
        <f t="shared" si="0"/>
        <v>0</v>
      </c>
      <c r="J15" s="11">
        <f t="shared" si="1"/>
        <v>21</v>
      </c>
      <c r="K15" s="12">
        <f t="shared" si="2"/>
        <v>1</v>
      </c>
      <c r="L15" s="11"/>
      <c r="M15" s="12">
        <f t="shared" si="3"/>
        <v>0</v>
      </c>
      <c r="N15" s="11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2:27" ht="12.75" customHeight="1" x14ac:dyDescent="0.25">
      <c r="B16" s="11" t="str">
        <f>'1'!B16</f>
        <v>DESARROLLO SUSTENTABLE</v>
      </c>
      <c r="C16" s="11"/>
      <c r="D16" s="11" t="str">
        <f>'1'!D16</f>
        <v>405 A</v>
      </c>
      <c r="E16" s="11" t="str">
        <f>'1'!E16</f>
        <v>LADM</v>
      </c>
      <c r="F16" s="11">
        <f>'1'!F16</f>
        <v>16</v>
      </c>
      <c r="G16" s="11"/>
      <c r="H16" s="11"/>
      <c r="I16" s="12">
        <f t="shared" si="0"/>
        <v>0</v>
      </c>
      <c r="J16" s="11">
        <f t="shared" si="1"/>
        <v>16</v>
      </c>
      <c r="K16" s="12">
        <f t="shared" si="2"/>
        <v>1</v>
      </c>
      <c r="L16" s="11"/>
      <c r="M16" s="12">
        <f t="shared" si="3"/>
        <v>0</v>
      </c>
      <c r="N16" s="11"/>
      <c r="O16" s="1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2:27" ht="12.75" customHeight="1" x14ac:dyDescent="0.25">
      <c r="B17" s="11" t="str">
        <f>'1'!B17</f>
        <v>MATEMATICAS FINANCIERAS</v>
      </c>
      <c r="C17" s="11"/>
      <c r="D17" s="11" t="str">
        <f>'1'!D17</f>
        <v>405 C</v>
      </c>
      <c r="E17" s="11" t="str">
        <f>'1'!E17</f>
        <v>LADM</v>
      </c>
      <c r="F17" s="11">
        <f>'1'!F17</f>
        <v>11</v>
      </c>
      <c r="G17" s="11"/>
      <c r="H17" s="11"/>
      <c r="I17" s="12">
        <f t="shared" si="0"/>
        <v>0</v>
      </c>
      <c r="J17" s="11">
        <f t="shared" si="1"/>
        <v>11</v>
      </c>
      <c r="K17" s="12">
        <f t="shared" si="2"/>
        <v>1</v>
      </c>
      <c r="L17" s="11"/>
      <c r="M17" s="12">
        <f t="shared" si="3"/>
        <v>0</v>
      </c>
      <c r="N17" s="11"/>
      <c r="O17" s="1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2:27" ht="12.75" customHeight="1" x14ac:dyDescent="0.25">
      <c r="B18" s="11" t="str">
        <f>'1'!B18</f>
        <v>INSTRUMENTOS DE PRESUPUESTACIÓN EMPRESARIAL</v>
      </c>
      <c r="C18" s="11"/>
      <c r="D18" s="11" t="str">
        <f>'1'!D18</f>
        <v>407 A</v>
      </c>
      <c r="E18" s="11" t="str">
        <f>'1'!E18</f>
        <v>IGEM</v>
      </c>
      <c r="F18" s="11">
        <f>'1'!F18</f>
        <v>36</v>
      </c>
      <c r="G18" s="11"/>
      <c r="H18" s="11"/>
      <c r="I18" s="12">
        <f t="shared" si="0"/>
        <v>0</v>
      </c>
      <c r="J18" s="11">
        <f t="shared" si="1"/>
        <v>36</v>
      </c>
      <c r="K18" s="12">
        <f t="shared" si="2"/>
        <v>1</v>
      </c>
      <c r="L18" s="11"/>
      <c r="M18" s="12">
        <f t="shared" si="3"/>
        <v>0</v>
      </c>
      <c r="N18" s="11"/>
      <c r="O18" s="13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2:27" ht="12.75" customHeight="1" x14ac:dyDescent="0.25">
      <c r="B19" s="11"/>
      <c r="C19" s="11"/>
      <c r="D19" s="11"/>
      <c r="E19" s="11"/>
      <c r="F19" s="11"/>
      <c r="G19" s="11"/>
      <c r="H19" s="11"/>
      <c r="I19" s="12"/>
      <c r="J19" s="11"/>
      <c r="K19" s="12"/>
      <c r="L19" s="11"/>
      <c r="M19" s="12"/>
      <c r="N19" s="11"/>
      <c r="O19" s="1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2:27" ht="12.75" customHeight="1" x14ac:dyDescent="0.25">
      <c r="B20" s="11"/>
      <c r="C20" s="11"/>
      <c r="D20" s="11"/>
      <c r="E20" s="11"/>
      <c r="F20" s="11"/>
      <c r="G20" s="11"/>
      <c r="H20" s="11"/>
      <c r="I20" s="12"/>
      <c r="J20" s="11"/>
      <c r="K20" s="12"/>
      <c r="L20" s="11"/>
      <c r="M20" s="12"/>
      <c r="N20" s="11"/>
      <c r="O20" s="13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2:27" ht="12.75" customHeight="1" x14ac:dyDescent="0.25">
      <c r="B21" s="11"/>
      <c r="C21" s="11"/>
      <c r="D21" s="11"/>
      <c r="E21" s="11"/>
      <c r="F21" s="11"/>
      <c r="G21" s="11"/>
      <c r="H21" s="11"/>
      <c r="I21" s="12"/>
      <c r="J21" s="11"/>
      <c r="K21" s="12"/>
      <c r="L21" s="11"/>
      <c r="M21" s="12"/>
      <c r="N21" s="11"/>
      <c r="O21" s="13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2:27" ht="12.75" customHeight="1" x14ac:dyDescent="0.25">
      <c r="B22" s="11"/>
      <c r="C22" s="11"/>
      <c r="D22" s="11"/>
      <c r="E22" s="11"/>
      <c r="F22" s="11"/>
      <c r="G22" s="11"/>
      <c r="H22" s="11"/>
      <c r="I22" s="12"/>
      <c r="J22" s="11"/>
      <c r="K22" s="12"/>
      <c r="L22" s="11"/>
      <c r="M22" s="12"/>
      <c r="N22" s="11"/>
      <c r="O22" s="13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2:27" ht="12.75" customHeight="1" x14ac:dyDescent="0.25">
      <c r="B23" s="11"/>
      <c r="C23" s="11"/>
      <c r="D23" s="11"/>
      <c r="E23" s="11"/>
      <c r="F23" s="11"/>
      <c r="G23" s="11"/>
      <c r="H23" s="11"/>
      <c r="I23" s="12"/>
      <c r="J23" s="11"/>
      <c r="K23" s="12"/>
      <c r="L23" s="11"/>
      <c r="M23" s="12"/>
      <c r="N23" s="11"/>
      <c r="O23" s="13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2:27" ht="12.75" customHeight="1" x14ac:dyDescent="0.25">
      <c r="B24" s="11"/>
      <c r="C24" s="11"/>
      <c r="D24" s="11"/>
      <c r="E24" s="11"/>
      <c r="F24" s="11"/>
      <c r="G24" s="11"/>
      <c r="H24" s="11"/>
      <c r="I24" s="12"/>
      <c r="J24" s="11"/>
      <c r="K24" s="12"/>
      <c r="L24" s="11"/>
      <c r="M24" s="12"/>
      <c r="N24" s="11"/>
      <c r="O24" s="13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2:27" ht="12.75" customHeight="1" x14ac:dyDescent="0.25">
      <c r="B25" s="11"/>
      <c r="C25" s="11"/>
      <c r="D25" s="11"/>
      <c r="E25" s="11"/>
      <c r="F25" s="11"/>
      <c r="G25" s="11"/>
      <c r="H25" s="11"/>
      <c r="I25" s="12"/>
      <c r="J25" s="11"/>
      <c r="K25" s="12"/>
      <c r="L25" s="11"/>
      <c r="M25" s="12"/>
      <c r="N25" s="11"/>
      <c r="O25" s="13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2:27" ht="12.75" customHeight="1" x14ac:dyDescent="0.25">
      <c r="B26" s="11"/>
      <c r="C26" s="11"/>
      <c r="D26" s="11"/>
      <c r="E26" s="11"/>
      <c r="F26" s="11"/>
      <c r="G26" s="11"/>
      <c r="H26" s="11"/>
      <c r="I26" s="12"/>
      <c r="J26" s="11"/>
      <c r="K26" s="12"/>
      <c r="L26" s="11"/>
      <c r="M26" s="12"/>
      <c r="N26" s="11"/>
      <c r="O26" s="13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2:27" ht="16.5" customHeight="1" x14ac:dyDescent="0.25">
      <c r="B27" s="11"/>
      <c r="C27" s="11"/>
      <c r="D27" s="11"/>
      <c r="E27" s="11"/>
      <c r="F27" s="11"/>
      <c r="G27" s="11"/>
      <c r="H27" s="11"/>
      <c r="I27" s="12"/>
      <c r="J27" s="11"/>
      <c r="K27" s="12"/>
      <c r="L27" s="11"/>
      <c r="M27" s="12"/>
      <c r="N27" s="11"/>
      <c r="O27" s="13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2:27" ht="12.75" customHeight="1" x14ac:dyDescent="0.25">
      <c r="B28" s="15" t="s">
        <v>25</v>
      </c>
      <c r="C28" s="16" t="s">
        <v>26</v>
      </c>
      <c r="D28" s="16" t="s">
        <v>26</v>
      </c>
      <c r="E28" s="16" t="s">
        <v>26</v>
      </c>
      <c r="F28" s="16">
        <f t="shared" ref="F28:H28" si="4">SUM(F14:F27)</f>
        <v>113</v>
      </c>
      <c r="G28" s="16">
        <f t="shared" si="4"/>
        <v>0</v>
      </c>
      <c r="H28" s="16">
        <f t="shared" si="4"/>
        <v>0</v>
      </c>
      <c r="I28" s="17">
        <f>SUM(G28:H28)/F28</f>
        <v>0</v>
      </c>
      <c r="J28" s="16">
        <f t="shared" si="1"/>
        <v>113</v>
      </c>
      <c r="K28" s="17">
        <f t="shared" si="2"/>
        <v>1</v>
      </c>
      <c r="L28" s="16">
        <f>SUM(L14:L27)</f>
        <v>0</v>
      </c>
      <c r="M28" s="17">
        <f t="shared" si="3"/>
        <v>0</v>
      </c>
      <c r="N28" s="16" t="e">
        <f t="shared" ref="N28:O28" si="5">AVERAGE(N14:N27)</f>
        <v>#DIV/0!</v>
      </c>
      <c r="O28" s="18" t="e">
        <f t="shared" si="5"/>
        <v>#DIV/0!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2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20" customHeight="1" x14ac:dyDescent="0.25">
      <c r="B30" s="28" t="s">
        <v>27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2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2.75" customHeight="1" x14ac:dyDescent="0.25">
      <c r="B32" s="1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2.75" customHeight="1" x14ac:dyDescent="0.25">
      <c r="B33" s="1"/>
      <c r="C33" s="30" t="s">
        <v>28</v>
      </c>
      <c r="D33" s="29"/>
      <c r="E33" s="29"/>
      <c r="F33" s="1"/>
      <c r="G33" s="1"/>
      <c r="H33" s="31" t="s">
        <v>29</v>
      </c>
      <c r="I33" s="29"/>
      <c r="J33" s="29"/>
      <c r="K33" s="2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62.25" customHeight="1" x14ac:dyDescent="0.25">
      <c r="B34" s="1"/>
      <c r="C34" s="32"/>
      <c r="D34" s="33"/>
      <c r="E34" s="33"/>
      <c r="F34" s="1"/>
      <c r="G34" s="1"/>
      <c r="H34" s="34"/>
      <c r="I34" s="33"/>
      <c r="J34" s="33"/>
      <c r="K34" s="3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2.75" hidden="1" customHeight="1" x14ac:dyDescent="0.25">
      <c r="B35" s="35" t="s">
        <v>30</v>
      </c>
      <c r="C35" s="29"/>
      <c r="D35" s="8"/>
      <c r="E35" s="1"/>
      <c r="F35" s="35"/>
      <c r="G35" s="29"/>
      <c r="H35" s="29"/>
      <c r="I35" s="2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2.75" hidden="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45" customHeight="1" x14ac:dyDescent="0.25">
      <c r="B37" s="1"/>
      <c r="C37" s="49" t="str">
        <f>C10</f>
        <v>L.C. GUILLERMO MORALES CADENA</v>
      </c>
      <c r="D37" s="29"/>
      <c r="E37" s="29"/>
      <c r="F37" s="20"/>
      <c r="G37" s="20"/>
      <c r="H37" s="49" t="str">
        <f>'1'!H37:K37</f>
        <v>L.A.E. RENATA RAMOS MORENO</v>
      </c>
      <c r="I37" s="29"/>
      <c r="J37" s="29"/>
      <c r="K37" s="2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2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2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2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2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2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2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2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2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2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2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2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2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2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2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2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2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2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2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2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2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2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2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2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2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2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2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2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2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2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2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2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2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2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2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2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2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2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2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2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2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2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2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2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2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2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2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2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2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2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2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2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2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2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2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2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2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2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2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2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2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2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2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2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2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2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2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2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2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2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2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2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2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2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2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2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2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2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2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2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2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2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2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2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2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2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2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2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2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2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2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2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2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2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2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2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2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2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2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2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2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2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2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2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2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2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2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2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2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2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2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2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2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2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2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2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2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2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2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2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2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2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2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2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2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2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2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2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2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2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2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2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2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2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2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2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2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2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2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2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2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2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2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2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2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2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2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2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2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2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2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2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2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2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2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2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2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2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2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2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2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2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2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2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2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2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2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2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2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2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2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2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2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2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2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2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2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2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2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2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2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2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2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2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2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2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2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2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2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2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2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2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2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2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2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2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2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2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2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2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2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2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2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2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2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2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2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2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2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2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2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2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2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2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2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2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2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2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2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2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2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2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2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2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2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2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2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2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2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2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2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2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2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2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2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2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2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2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2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2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2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2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2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2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2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2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2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2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2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2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2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2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2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2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2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2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2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2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2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2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2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2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2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2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2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2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2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2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2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2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2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2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2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2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2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2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2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2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2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2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2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2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2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2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2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2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2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2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2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2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2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2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2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2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2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2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2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2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2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2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2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2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2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2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2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2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2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2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2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2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2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2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2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2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2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2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2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2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2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2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2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2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2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2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2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2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2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2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2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2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2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2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2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2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2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2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2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2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2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2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2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2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2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2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2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2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2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2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2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2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2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2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2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2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2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2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2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2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2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2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2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2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2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2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2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2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2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2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2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2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2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2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2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2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2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2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2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2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2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2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2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2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2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2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2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2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2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2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2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2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2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2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2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2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2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2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2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2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2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2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2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2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2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2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2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2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2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2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2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2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2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2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2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2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2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2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2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2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2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2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2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2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2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2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2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2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2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2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2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2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2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2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2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2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2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2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2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2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2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2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2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2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2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2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2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2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2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2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2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2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2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2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2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2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2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2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2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2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2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2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2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2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2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2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2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2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2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2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2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2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2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2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2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2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2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2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2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2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2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2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2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2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2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2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2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2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2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2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2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2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2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2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2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2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2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2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2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2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2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2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2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2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2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2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2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2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2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2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2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2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2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2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2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2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2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2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2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2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2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2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2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2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2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2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2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2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2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2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2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2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2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2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2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2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2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2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2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2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2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2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2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2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2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2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2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2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2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2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2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2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2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2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2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2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2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2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2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2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2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2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2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2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2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2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2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2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2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2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2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2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2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2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2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2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2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2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2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2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2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2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2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2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2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2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2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2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2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2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2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2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2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2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2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2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2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2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2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2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2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2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2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2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2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2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2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2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2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2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2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2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2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2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2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2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2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2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2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2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2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2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2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2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2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2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2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2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2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2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2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2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2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2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2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2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2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2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2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2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2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2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2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2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2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2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2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2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2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2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2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2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2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2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2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2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2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2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2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2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2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2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2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2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2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2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2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2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2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2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2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2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2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2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2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2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2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2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2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2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2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2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2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2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2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2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2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2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2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2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2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2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2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2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2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2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2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2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2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2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2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2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2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2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2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2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2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2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2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2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2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2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2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2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2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2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2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2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2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2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2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2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2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2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2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2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2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2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2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2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2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2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2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2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2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2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2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2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2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2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2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2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2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2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2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2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2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2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2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2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2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2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2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2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2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2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2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2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2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2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2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2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2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2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2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2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2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2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2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2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2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2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2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2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2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2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2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2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2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2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2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2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2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2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2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2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2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2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2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2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2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2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2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2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2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2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2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2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2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2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2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2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2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2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2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2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2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2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2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2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2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2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2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2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2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2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2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2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2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2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2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2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2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2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2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2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2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2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2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2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2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2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2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2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2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2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2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2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2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2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2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2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2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2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2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2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2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2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2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2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2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2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2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2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2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2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2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2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2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2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2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2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2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2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2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2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2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2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2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2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2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2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2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2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2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2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2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2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2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2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2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2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2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2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2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2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2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2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2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2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2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2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2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2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2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2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2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2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2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2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2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2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2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2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2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2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2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2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2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2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2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2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2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2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2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2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2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2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2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2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2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2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2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2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2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2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2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2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2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2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2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2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2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2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2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2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2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2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2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2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2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2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2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2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2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2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2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2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2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2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2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2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2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2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2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2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2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2.7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2.7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2.7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2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2.7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2.75" customHeight="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2.75" customHeight="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2.75" customHeight="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2.75" customHeight="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31">
    <mergeCell ref="C1:O1"/>
    <mergeCell ref="B3:O3"/>
    <mergeCell ref="B5:O5"/>
    <mergeCell ref="B6:E6"/>
    <mergeCell ref="F6:I6"/>
    <mergeCell ref="C8:D8"/>
    <mergeCell ref="M8:O8"/>
    <mergeCell ref="G12:H12"/>
    <mergeCell ref="I12:I13"/>
    <mergeCell ref="J12:J13"/>
    <mergeCell ref="K12:K13"/>
    <mergeCell ref="L12:L13"/>
    <mergeCell ref="M12:M13"/>
    <mergeCell ref="N12:N13"/>
    <mergeCell ref="O12:O13"/>
    <mergeCell ref="J8:L8"/>
    <mergeCell ref="C10:M10"/>
    <mergeCell ref="B12:B13"/>
    <mergeCell ref="C12:C13"/>
    <mergeCell ref="D12:D13"/>
    <mergeCell ref="E12:E13"/>
    <mergeCell ref="F12:F13"/>
    <mergeCell ref="C37:E37"/>
    <mergeCell ref="H37:K37"/>
    <mergeCell ref="B30:O30"/>
    <mergeCell ref="C33:E33"/>
    <mergeCell ref="H33:K33"/>
    <mergeCell ref="C34:E34"/>
    <mergeCell ref="H34:K34"/>
    <mergeCell ref="B35:C35"/>
    <mergeCell ref="F35:I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1000"/>
  <sheetViews>
    <sheetView workbookViewId="0">
      <selection activeCell="E19" sqref="E19"/>
    </sheetView>
  </sheetViews>
  <sheetFormatPr baseColWidth="10" defaultColWidth="14.42578125" defaultRowHeight="15" customHeight="1" x14ac:dyDescent="0.25"/>
  <cols>
    <col min="1" max="1" width="1.7109375" customWidth="1"/>
    <col min="2" max="2" width="38.5703125" customWidth="1"/>
    <col min="3" max="3" width="5.85546875" customWidth="1"/>
    <col min="4" max="4" width="6.42578125" customWidth="1"/>
    <col min="5" max="5" width="21.85546875" customWidth="1"/>
    <col min="6" max="6" width="9.42578125" customWidth="1"/>
    <col min="7" max="13" width="7.5703125" customWidth="1"/>
    <col min="14" max="15" width="11.42578125" customWidth="1"/>
    <col min="16" max="16" width="1.7109375" customWidth="1"/>
    <col min="17" max="27" width="11.42578125" customWidth="1"/>
  </cols>
  <sheetData>
    <row r="1" spans="2:27" ht="62.25" customHeight="1" x14ac:dyDescent="0.25">
      <c r="B1" s="1"/>
      <c r="C1" s="46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ht="12.75" customHeight="1" x14ac:dyDescent="0.25">
      <c r="B2" s="2"/>
      <c r="C2" s="2"/>
      <c r="D2" s="2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12.75" customHeight="1" x14ac:dyDescent="0.25">
      <c r="B3" s="31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12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2.75" customHeight="1" x14ac:dyDescent="0.25">
      <c r="B5" s="31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12.75" customHeight="1" x14ac:dyDescent="0.25">
      <c r="B6" s="47" t="s">
        <v>3</v>
      </c>
      <c r="C6" s="29"/>
      <c r="D6" s="29"/>
      <c r="E6" s="29"/>
      <c r="F6" s="48"/>
      <c r="G6" s="33"/>
      <c r="H6" s="33"/>
      <c r="I6" s="3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12.7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12.75" customHeight="1" x14ac:dyDescent="0.25">
      <c r="B8" s="4" t="s">
        <v>4</v>
      </c>
      <c r="C8" s="34">
        <v>3</v>
      </c>
      <c r="D8" s="33"/>
      <c r="E8" s="6" t="s">
        <v>6</v>
      </c>
      <c r="F8" s="5">
        <f>'1'!F8</f>
        <v>5</v>
      </c>
      <c r="H8" s="4" t="s">
        <v>7</v>
      </c>
      <c r="I8" s="5">
        <f>'1'!I8</f>
        <v>4</v>
      </c>
      <c r="J8" s="45" t="s">
        <v>8</v>
      </c>
      <c r="K8" s="29"/>
      <c r="L8" s="29"/>
      <c r="M8" s="34" t="str">
        <f>'1'!M8</f>
        <v>FEB 25 - JUN 25</v>
      </c>
      <c r="N8" s="33"/>
      <c r="O8" s="3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12.7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2.75" customHeight="1" x14ac:dyDescent="0.25">
      <c r="B10" s="4" t="s">
        <v>9</v>
      </c>
      <c r="C10" s="34" t="str">
        <f>'1'!C10</f>
        <v>L.C. GUILLERMO MORALES CADENA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12.75" customHeight="1" x14ac:dyDescent="0.25">
      <c r="B11" s="1"/>
      <c r="C11" s="8"/>
      <c r="D11" s="8"/>
      <c r="E11" s="1"/>
      <c r="F11" s="8"/>
      <c r="G11" s="8"/>
      <c r="H11" s="8"/>
      <c r="I11" s="8"/>
      <c r="J11" s="8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ht="12.75" customHeight="1" x14ac:dyDescent="0.25">
      <c r="B12" s="36" t="s">
        <v>10</v>
      </c>
      <c r="C12" s="38" t="s">
        <v>11</v>
      </c>
      <c r="D12" s="38" t="s">
        <v>12</v>
      </c>
      <c r="E12" s="40" t="s">
        <v>13</v>
      </c>
      <c r="F12" s="40" t="s">
        <v>14</v>
      </c>
      <c r="G12" s="41" t="s">
        <v>15</v>
      </c>
      <c r="H12" s="42"/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0" t="s">
        <v>21</v>
      </c>
      <c r="O12" s="43" t="s">
        <v>22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ht="12.75" customHeight="1" x14ac:dyDescent="0.25">
      <c r="B13" s="37"/>
      <c r="C13" s="39"/>
      <c r="D13" s="39"/>
      <c r="E13" s="39"/>
      <c r="F13" s="39"/>
      <c r="G13" s="9" t="s">
        <v>23</v>
      </c>
      <c r="H13" s="9" t="s">
        <v>24</v>
      </c>
      <c r="I13" s="39"/>
      <c r="J13" s="39"/>
      <c r="K13" s="39"/>
      <c r="L13" s="39"/>
      <c r="M13" s="39"/>
      <c r="N13" s="39"/>
      <c r="O13" s="4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ht="12.75" customHeight="1" x14ac:dyDescent="0.25">
      <c r="B14" s="11" t="str">
        <f>'1'!B14</f>
        <v>ADMINISTRACIÓN Y CONTABILIDAD</v>
      </c>
      <c r="C14" s="11"/>
      <c r="D14" s="11" t="str">
        <f>'1'!D14</f>
        <v>211 A</v>
      </c>
      <c r="E14" s="11" t="str">
        <f>'1'!E14</f>
        <v>IMCT</v>
      </c>
      <c r="F14" s="11">
        <f>'1'!F14</f>
        <v>29</v>
      </c>
      <c r="G14" s="11"/>
      <c r="H14" s="11"/>
      <c r="I14" s="12">
        <f t="shared" ref="I14:I18" si="0">G14/F14</f>
        <v>0</v>
      </c>
      <c r="J14" s="11">
        <f t="shared" ref="J14:J28" si="1">(F14-SUM(G14:H14))-L14</f>
        <v>29</v>
      </c>
      <c r="K14" s="12">
        <f t="shared" ref="K14:K28" si="2">J14/F14</f>
        <v>1</v>
      </c>
      <c r="L14" s="11"/>
      <c r="M14" s="12">
        <f t="shared" ref="M14:M28" si="3">L14/F14</f>
        <v>0</v>
      </c>
      <c r="N14" s="11"/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2:27" ht="12.75" customHeight="1" x14ac:dyDescent="0.25">
      <c r="B15" s="11" t="str">
        <f>'1'!B15</f>
        <v>ADMINISTRACIÓN Y CONTABILIDAD</v>
      </c>
      <c r="C15" s="11"/>
      <c r="D15" s="11" t="str">
        <f>'1'!D15</f>
        <v>211 B</v>
      </c>
      <c r="E15" s="11" t="str">
        <f>'1'!E15</f>
        <v>IMCT</v>
      </c>
      <c r="F15" s="11">
        <f>'1'!F15</f>
        <v>21</v>
      </c>
      <c r="G15" s="11"/>
      <c r="H15" s="11"/>
      <c r="I15" s="12">
        <f t="shared" si="0"/>
        <v>0</v>
      </c>
      <c r="J15" s="11">
        <f t="shared" si="1"/>
        <v>21</v>
      </c>
      <c r="K15" s="12">
        <f t="shared" si="2"/>
        <v>1</v>
      </c>
      <c r="L15" s="11"/>
      <c r="M15" s="12">
        <f t="shared" si="3"/>
        <v>0</v>
      </c>
      <c r="N15" s="11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2:27" ht="12.75" customHeight="1" x14ac:dyDescent="0.25">
      <c r="B16" s="11" t="str">
        <f>'1'!B16</f>
        <v>DESARROLLO SUSTENTABLE</v>
      </c>
      <c r="C16" s="11"/>
      <c r="D16" s="11" t="str">
        <f>'1'!D16</f>
        <v>405 A</v>
      </c>
      <c r="E16" s="11" t="str">
        <f>'1'!E16</f>
        <v>LADM</v>
      </c>
      <c r="F16" s="11">
        <f>'1'!F16</f>
        <v>16</v>
      </c>
      <c r="G16" s="11"/>
      <c r="H16" s="11"/>
      <c r="I16" s="12">
        <f t="shared" si="0"/>
        <v>0</v>
      </c>
      <c r="J16" s="11">
        <f t="shared" si="1"/>
        <v>16</v>
      </c>
      <c r="K16" s="12">
        <f t="shared" si="2"/>
        <v>1</v>
      </c>
      <c r="L16" s="11"/>
      <c r="M16" s="12">
        <f t="shared" si="3"/>
        <v>0</v>
      </c>
      <c r="N16" s="11"/>
      <c r="O16" s="1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2:27" ht="12.75" customHeight="1" x14ac:dyDescent="0.25">
      <c r="B17" s="11" t="str">
        <f>'1'!B17</f>
        <v>MATEMATICAS FINANCIERAS</v>
      </c>
      <c r="C17" s="11"/>
      <c r="D17" s="11" t="str">
        <f>'1'!D17</f>
        <v>405 C</v>
      </c>
      <c r="E17" s="11" t="str">
        <f>'1'!E17</f>
        <v>LADM</v>
      </c>
      <c r="F17" s="11">
        <f>'1'!F17</f>
        <v>11</v>
      </c>
      <c r="G17" s="11"/>
      <c r="H17" s="11"/>
      <c r="I17" s="12">
        <f t="shared" si="0"/>
        <v>0</v>
      </c>
      <c r="J17" s="11">
        <f t="shared" si="1"/>
        <v>11</v>
      </c>
      <c r="K17" s="12">
        <f t="shared" si="2"/>
        <v>1</v>
      </c>
      <c r="L17" s="11"/>
      <c r="M17" s="12">
        <f t="shared" si="3"/>
        <v>0</v>
      </c>
      <c r="N17" s="11"/>
      <c r="O17" s="1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2:27" ht="12.75" customHeight="1" x14ac:dyDescent="0.25">
      <c r="B18" s="11" t="str">
        <f>'1'!B18</f>
        <v>INSTRUMENTOS DE PRESUPUESTACIÓN EMPRESARIAL</v>
      </c>
      <c r="C18" s="11"/>
      <c r="D18" s="11" t="str">
        <f>'1'!D18</f>
        <v>407 A</v>
      </c>
      <c r="E18" s="11" t="str">
        <f>'1'!E18</f>
        <v>IGEM</v>
      </c>
      <c r="F18" s="11">
        <f>'1'!F18</f>
        <v>36</v>
      </c>
      <c r="G18" s="11"/>
      <c r="H18" s="11"/>
      <c r="I18" s="12">
        <f t="shared" si="0"/>
        <v>0</v>
      </c>
      <c r="J18" s="11">
        <f t="shared" si="1"/>
        <v>36</v>
      </c>
      <c r="K18" s="12">
        <f t="shared" si="2"/>
        <v>1</v>
      </c>
      <c r="L18" s="11"/>
      <c r="M18" s="12">
        <f t="shared" si="3"/>
        <v>0</v>
      </c>
      <c r="N18" s="11"/>
      <c r="O18" s="13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2:27" ht="12.75" customHeight="1" x14ac:dyDescent="0.25">
      <c r="B19" s="11"/>
      <c r="C19" s="11"/>
      <c r="D19" s="11"/>
      <c r="E19" s="11"/>
      <c r="F19" s="11"/>
      <c r="G19" s="11"/>
      <c r="H19" s="11"/>
      <c r="I19" s="12"/>
      <c r="J19" s="11"/>
      <c r="K19" s="12"/>
      <c r="L19" s="11"/>
      <c r="M19" s="12"/>
      <c r="N19" s="11"/>
      <c r="O19" s="1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2:27" ht="12.75" customHeight="1" x14ac:dyDescent="0.25">
      <c r="B20" s="11"/>
      <c r="C20" s="11"/>
      <c r="D20" s="11"/>
      <c r="E20" s="11"/>
      <c r="F20" s="11"/>
      <c r="G20" s="11"/>
      <c r="H20" s="11"/>
      <c r="I20" s="12"/>
      <c r="J20" s="11"/>
      <c r="K20" s="12"/>
      <c r="L20" s="11"/>
      <c r="M20" s="12"/>
      <c r="N20" s="11"/>
      <c r="O20" s="13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2:27" ht="12.75" customHeight="1" x14ac:dyDescent="0.25">
      <c r="B21" s="11"/>
      <c r="C21" s="11"/>
      <c r="D21" s="11"/>
      <c r="E21" s="11"/>
      <c r="F21" s="11"/>
      <c r="G21" s="11"/>
      <c r="H21" s="11"/>
      <c r="I21" s="12"/>
      <c r="J21" s="11"/>
      <c r="K21" s="12"/>
      <c r="L21" s="11"/>
      <c r="M21" s="12"/>
      <c r="N21" s="11"/>
      <c r="O21" s="13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2:27" ht="12.75" customHeight="1" x14ac:dyDescent="0.25">
      <c r="B22" s="11"/>
      <c r="C22" s="11"/>
      <c r="D22" s="11"/>
      <c r="E22" s="11"/>
      <c r="F22" s="11"/>
      <c r="G22" s="11"/>
      <c r="H22" s="11"/>
      <c r="I22" s="12"/>
      <c r="J22" s="11"/>
      <c r="K22" s="12"/>
      <c r="L22" s="11"/>
      <c r="M22" s="12"/>
      <c r="N22" s="11"/>
      <c r="O22" s="13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2:27" ht="12.75" customHeight="1" x14ac:dyDescent="0.25">
      <c r="B23" s="11"/>
      <c r="C23" s="11"/>
      <c r="D23" s="11"/>
      <c r="E23" s="11"/>
      <c r="F23" s="11"/>
      <c r="G23" s="11"/>
      <c r="H23" s="11"/>
      <c r="I23" s="12"/>
      <c r="J23" s="11"/>
      <c r="K23" s="12"/>
      <c r="L23" s="11"/>
      <c r="M23" s="12"/>
      <c r="N23" s="11"/>
      <c r="O23" s="13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2:27" ht="12.75" customHeight="1" x14ac:dyDescent="0.25">
      <c r="B24" s="11"/>
      <c r="C24" s="11"/>
      <c r="D24" s="11"/>
      <c r="E24" s="11"/>
      <c r="F24" s="11"/>
      <c r="G24" s="11"/>
      <c r="H24" s="11"/>
      <c r="I24" s="12"/>
      <c r="J24" s="11"/>
      <c r="K24" s="12"/>
      <c r="L24" s="11"/>
      <c r="M24" s="12"/>
      <c r="N24" s="11"/>
      <c r="O24" s="13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2:27" ht="12.75" customHeight="1" x14ac:dyDescent="0.25">
      <c r="B25" s="11"/>
      <c r="C25" s="11"/>
      <c r="D25" s="11"/>
      <c r="E25" s="11"/>
      <c r="F25" s="11"/>
      <c r="G25" s="11"/>
      <c r="H25" s="11"/>
      <c r="I25" s="12"/>
      <c r="J25" s="11"/>
      <c r="K25" s="12"/>
      <c r="L25" s="11"/>
      <c r="M25" s="12"/>
      <c r="N25" s="11"/>
      <c r="O25" s="13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2:27" ht="12.75" customHeight="1" x14ac:dyDescent="0.25">
      <c r="B26" s="11"/>
      <c r="C26" s="11"/>
      <c r="D26" s="11"/>
      <c r="E26" s="11"/>
      <c r="F26" s="11"/>
      <c r="G26" s="11"/>
      <c r="H26" s="11"/>
      <c r="I26" s="12"/>
      <c r="J26" s="11"/>
      <c r="K26" s="12"/>
      <c r="L26" s="11"/>
      <c r="M26" s="12"/>
      <c r="N26" s="11"/>
      <c r="O26" s="13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2:27" ht="16.5" customHeight="1" x14ac:dyDescent="0.25">
      <c r="B27" s="11"/>
      <c r="C27" s="11"/>
      <c r="D27" s="11"/>
      <c r="E27" s="11"/>
      <c r="F27" s="11"/>
      <c r="G27" s="11"/>
      <c r="H27" s="11"/>
      <c r="I27" s="12"/>
      <c r="J27" s="11"/>
      <c r="K27" s="12"/>
      <c r="L27" s="11"/>
      <c r="M27" s="12"/>
      <c r="N27" s="11"/>
      <c r="O27" s="13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2:27" ht="12.75" customHeight="1" x14ac:dyDescent="0.25">
      <c r="B28" s="15" t="s">
        <v>25</v>
      </c>
      <c r="C28" s="16" t="s">
        <v>26</v>
      </c>
      <c r="D28" s="16" t="s">
        <v>26</v>
      </c>
      <c r="E28" s="16" t="s">
        <v>26</v>
      </c>
      <c r="F28" s="16">
        <f t="shared" ref="F28:H28" si="4">SUM(F14:F27)</f>
        <v>113</v>
      </c>
      <c r="G28" s="16">
        <f t="shared" si="4"/>
        <v>0</v>
      </c>
      <c r="H28" s="16">
        <f t="shared" si="4"/>
        <v>0</v>
      </c>
      <c r="I28" s="17">
        <f>SUM(G28:H28)/F28</f>
        <v>0</v>
      </c>
      <c r="J28" s="16">
        <f t="shared" si="1"/>
        <v>113</v>
      </c>
      <c r="K28" s="17">
        <f t="shared" si="2"/>
        <v>1</v>
      </c>
      <c r="L28" s="16">
        <f>SUM(L14:L27)</f>
        <v>0</v>
      </c>
      <c r="M28" s="17">
        <f t="shared" si="3"/>
        <v>0</v>
      </c>
      <c r="N28" s="16" t="e">
        <f t="shared" ref="N28:O28" si="5">AVERAGE(N14:N27)</f>
        <v>#DIV/0!</v>
      </c>
      <c r="O28" s="18" t="e">
        <f t="shared" si="5"/>
        <v>#DIV/0!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2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20" customHeight="1" x14ac:dyDescent="0.25">
      <c r="B30" s="28" t="s">
        <v>27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2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2.75" customHeight="1" x14ac:dyDescent="0.25">
      <c r="B32" s="1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2.75" customHeight="1" x14ac:dyDescent="0.25">
      <c r="B33" s="1"/>
      <c r="C33" s="30" t="s">
        <v>28</v>
      </c>
      <c r="D33" s="29"/>
      <c r="E33" s="29"/>
      <c r="F33" s="1"/>
      <c r="G33" s="1"/>
      <c r="H33" s="31" t="s">
        <v>29</v>
      </c>
      <c r="I33" s="29"/>
      <c r="J33" s="29"/>
      <c r="K33" s="2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62.25" customHeight="1" x14ac:dyDescent="0.25">
      <c r="B34" s="1"/>
      <c r="C34" s="32"/>
      <c r="D34" s="33"/>
      <c r="E34" s="33"/>
      <c r="F34" s="1"/>
      <c r="G34" s="1"/>
      <c r="H34" s="34"/>
      <c r="I34" s="33"/>
      <c r="J34" s="33"/>
      <c r="K34" s="3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2.75" hidden="1" customHeight="1" x14ac:dyDescent="0.25">
      <c r="B35" s="35" t="s">
        <v>30</v>
      </c>
      <c r="C35" s="29"/>
      <c r="D35" s="8"/>
      <c r="E35" s="1"/>
      <c r="F35" s="35"/>
      <c r="G35" s="29"/>
      <c r="H35" s="29"/>
      <c r="I35" s="2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2.75" hidden="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45" customHeight="1" x14ac:dyDescent="0.25">
      <c r="B37" s="1"/>
      <c r="C37" s="49" t="str">
        <f>C10</f>
        <v>L.C. GUILLERMO MORALES CADENA</v>
      </c>
      <c r="D37" s="29"/>
      <c r="E37" s="29"/>
      <c r="F37" s="20"/>
      <c r="G37" s="20"/>
      <c r="H37" s="49" t="str">
        <f>'1'!H37:K37</f>
        <v>L.A.E. RENATA RAMOS MORENO</v>
      </c>
      <c r="I37" s="29"/>
      <c r="J37" s="29"/>
      <c r="K37" s="2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2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2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2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2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2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2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2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2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2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2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2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2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2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2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2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2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2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2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2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2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2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2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2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2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2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2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2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2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2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2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2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2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2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2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2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2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2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2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2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2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2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2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2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2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2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2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2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2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2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2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2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2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2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2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2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2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2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2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2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2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2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2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2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2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2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2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2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2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2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2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2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2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2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2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2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2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2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2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2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2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2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2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2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2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2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2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2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2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2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2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2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2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2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2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2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2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2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2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2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2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2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2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2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2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2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2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2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2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2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2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2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2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2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2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2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2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2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2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2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2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2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2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2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2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2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2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2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2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2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2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2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2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2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2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2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2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2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2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2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2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2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2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2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2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2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2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2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2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2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2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2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2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2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2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2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2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2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2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2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2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2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2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2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2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2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2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2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2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2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2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2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2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2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2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2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2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2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2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2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2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2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2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2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2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2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2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2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2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2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2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2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2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2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2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2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2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2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2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2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2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2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2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2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2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2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2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2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2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2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2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2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2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2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2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2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2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2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2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2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2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2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2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2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2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2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2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2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2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2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2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2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2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2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2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2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2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2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2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2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2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2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2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2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2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2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2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2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2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2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2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2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2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2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2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2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2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2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2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2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2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2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2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2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2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2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2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2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2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2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2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2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2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2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2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2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2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2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2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2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2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2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2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2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2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2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2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2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2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2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2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2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2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2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2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2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2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2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2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2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2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2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2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2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2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2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2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2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2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2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2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2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2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2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2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2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2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2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2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2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2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2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2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2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2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2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2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2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2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2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2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2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2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2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2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2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2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2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2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2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2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2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2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2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2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2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2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2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2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2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2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2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2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2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2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2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2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2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2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2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2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2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2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2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2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2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2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2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2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2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2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2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2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2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2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2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2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2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2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2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2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2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2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2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2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2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2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2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2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2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2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2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2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2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2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2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2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2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2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2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2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2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2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2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2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2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2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2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2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2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2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2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2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2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2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2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2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2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2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2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2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2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2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2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2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2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2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2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2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2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2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2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2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2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2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2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2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2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2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2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2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2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2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2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2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2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2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2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2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2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2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2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2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2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2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2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2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2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2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2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2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2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2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2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2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2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2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2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2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2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2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2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2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2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2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2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2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2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2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2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2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2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2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2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2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2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2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2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2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2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2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2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2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2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2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2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2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2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2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2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2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2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2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2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2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2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2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2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2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2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2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2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2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2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2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2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2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2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2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2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2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2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2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2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2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2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2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2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2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2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2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2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2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2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2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2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2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2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2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2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2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2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2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2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2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2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2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2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2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2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2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2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2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2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2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2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2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2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2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2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2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2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2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2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2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2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2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2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2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2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2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2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2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2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2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2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2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2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2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2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2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2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2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2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2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2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2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2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2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2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2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2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2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2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2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2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2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2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2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2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2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2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2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2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2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2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2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2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2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2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2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2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2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2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2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2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2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2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2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2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2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2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2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2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2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2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2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2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2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2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2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2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2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2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2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2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2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2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2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2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2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2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2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2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2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2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2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2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2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2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2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2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2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2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2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2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2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2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2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2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2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2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2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2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2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2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2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2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2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2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2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2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2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2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2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2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2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2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2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2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2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2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2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2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2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2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2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2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2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2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2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2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2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2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2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2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2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2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2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2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2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2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2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2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2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2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2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2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2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2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2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2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2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2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2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2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2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2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2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2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2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2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2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2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2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2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2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2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2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2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2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2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2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2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2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2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2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2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2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2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2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2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2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2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2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2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2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2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2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2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2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2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2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2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2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2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2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2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2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2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2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2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2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2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2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2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2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2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2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2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2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2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2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2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2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2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2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2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2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2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2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2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2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2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2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2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2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2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2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2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2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2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2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2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2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2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2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2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2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2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2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2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2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2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2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2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2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2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2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2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2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2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2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2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2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2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2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2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2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2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2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2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2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2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2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2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2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2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2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2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2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2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2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2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2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2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2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2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2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2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2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2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2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2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2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2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2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2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2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2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2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2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2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2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2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2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2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2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2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2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2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2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2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2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2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2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2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2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2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2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2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2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2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2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2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2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2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2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2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2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2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2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2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2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2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2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2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2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2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2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2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2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2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2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2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2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2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2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2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2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2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2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2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2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2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2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2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2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2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2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2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2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2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2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2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2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2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2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2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2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2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2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2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2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2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2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2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2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2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2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2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2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2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2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2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2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2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2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2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2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2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2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2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2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2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2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2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2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2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2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2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2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2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2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2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2.7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2.7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2.7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2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2.7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2.75" customHeight="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2.75" customHeight="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2.75" customHeight="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2.75" customHeight="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31">
    <mergeCell ref="C1:O1"/>
    <mergeCell ref="B3:O3"/>
    <mergeCell ref="B5:O5"/>
    <mergeCell ref="B6:E6"/>
    <mergeCell ref="F6:I6"/>
    <mergeCell ref="C8:D8"/>
    <mergeCell ref="M8:O8"/>
    <mergeCell ref="G12:H12"/>
    <mergeCell ref="I12:I13"/>
    <mergeCell ref="J12:J13"/>
    <mergeCell ref="K12:K13"/>
    <mergeCell ref="L12:L13"/>
    <mergeCell ref="M12:M13"/>
    <mergeCell ref="N12:N13"/>
    <mergeCell ref="O12:O13"/>
    <mergeCell ref="J8:L8"/>
    <mergeCell ref="C10:M10"/>
    <mergeCell ref="B12:B13"/>
    <mergeCell ref="C12:C13"/>
    <mergeCell ref="D12:D13"/>
    <mergeCell ref="E12:E13"/>
    <mergeCell ref="F12:F13"/>
    <mergeCell ref="C37:E37"/>
    <mergeCell ref="H37:K37"/>
    <mergeCell ref="B30:O30"/>
    <mergeCell ref="C33:E33"/>
    <mergeCell ref="H33:K33"/>
    <mergeCell ref="C34:E34"/>
    <mergeCell ref="H34:K34"/>
    <mergeCell ref="B35:C35"/>
    <mergeCell ref="F35:I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1000"/>
  <sheetViews>
    <sheetView workbookViewId="0">
      <selection activeCell="E19" sqref="E19"/>
    </sheetView>
  </sheetViews>
  <sheetFormatPr baseColWidth="10" defaultColWidth="14.42578125" defaultRowHeight="15" customHeight="1" x14ac:dyDescent="0.25"/>
  <cols>
    <col min="1" max="1" width="1.7109375" customWidth="1"/>
    <col min="2" max="2" width="38.5703125" customWidth="1"/>
    <col min="3" max="3" width="5.85546875" customWidth="1"/>
    <col min="4" max="4" width="6.42578125" customWidth="1"/>
    <col min="5" max="5" width="21.85546875" customWidth="1"/>
    <col min="6" max="6" width="9.42578125" customWidth="1"/>
    <col min="7" max="13" width="7.5703125" customWidth="1"/>
    <col min="14" max="15" width="11.42578125" customWidth="1"/>
    <col min="16" max="16" width="1.7109375" customWidth="1"/>
    <col min="17" max="27" width="11.42578125" customWidth="1"/>
  </cols>
  <sheetData>
    <row r="1" spans="2:27" ht="62.25" customHeight="1" x14ac:dyDescent="0.25">
      <c r="B1" s="1"/>
      <c r="C1" s="46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ht="12" customHeight="1" x14ac:dyDescent="0.25">
      <c r="B2" s="2"/>
      <c r="C2" s="2"/>
      <c r="D2" s="2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12.75" customHeight="1" x14ac:dyDescent="0.25">
      <c r="B3" s="31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12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2.75" customHeight="1" x14ac:dyDescent="0.25">
      <c r="B5" s="31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12.75" customHeight="1" x14ac:dyDescent="0.25">
      <c r="B6" s="47" t="s">
        <v>3</v>
      </c>
      <c r="C6" s="29"/>
      <c r="D6" s="29"/>
      <c r="E6" s="29"/>
      <c r="F6" s="48"/>
      <c r="G6" s="33"/>
      <c r="H6" s="33"/>
      <c r="I6" s="3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12.7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12.75" customHeight="1" x14ac:dyDescent="0.25">
      <c r="B8" s="4" t="s">
        <v>4</v>
      </c>
      <c r="C8" s="34">
        <v>4</v>
      </c>
      <c r="D8" s="33"/>
      <c r="E8" s="6" t="s">
        <v>6</v>
      </c>
      <c r="F8" s="5">
        <f>'1'!F8</f>
        <v>5</v>
      </c>
      <c r="H8" s="4" t="s">
        <v>7</v>
      </c>
      <c r="I8" s="5">
        <f>'1'!I8</f>
        <v>4</v>
      </c>
      <c r="J8" s="45" t="s">
        <v>8</v>
      </c>
      <c r="K8" s="29"/>
      <c r="L8" s="29"/>
      <c r="M8" s="34" t="str">
        <f>'1'!M8</f>
        <v>FEB 25 - JUN 25</v>
      </c>
      <c r="N8" s="33"/>
      <c r="O8" s="3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12.7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2.75" customHeight="1" x14ac:dyDescent="0.25">
      <c r="B10" s="4" t="s">
        <v>9</v>
      </c>
      <c r="C10" s="34" t="str">
        <f>'1'!C10</f>
        <v>L.C. GUILLERMO MORALES CADENA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12.75" customHeight="1" x14ac:dyDescent="0.25">
      <c r="B11" s="1"/>
      <c r="C11" s="8"/>
      <c r="D11" s="8"/>
      <c r="E11" s="1"/>
      <c r="F11" s="8"/>
      <c r="G11" s="8"/>
      <c r="H11" s="8"/>
      <c r="I11" s="8"/>
      <c r="J11" s="8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ht="12.75" customHeight="1" x14ac:dyDescent="0.25">
      <c r="B12" s="36" t="s">
        <v>10</v>
      </c>
      <c r="C12" s="38" t="s">
        <v>11</v>
      </c>
      <c r="D12" s="38" t="s">
        <v>12</v>
      </c>
      <c r="E12" s="40" t="s">
        <v>13</v>
      </c>
      <c r="F12" s="40" t="s">
        <v>14</v>
      </c>
      <c r="G12" s="41" t="s">
        <v>15</v>
      </c>
      <c r="H12" s="42"/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0" t="s">
        <v>21</v>
      </c>
      <c r="O12" s="43" t="s">
        <v>22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ht="12.75" customHeight="1" x14ac:dyDescent="0.25">
      <c r="B13" s="37"/>
      <c r="C13" s="39"/>
      <c r="D13" s="39"/>
      <c r="E13" s="39"/>
      <c r="F13" s="39"/>
      <c r="G13" s="9" t="s">
        <v>23</v>
      </c>
      <c r="H13" s="9" t="s">
        <v>24</v>
      </c>
      <c r="I13" s="39"/>
      <c r="J13" s="39"/>
      <c r="K13" s="39"/>
      <c r="L13" s="39"/>
      <c r="M13" s="39"/>
      <c r="N13" s="39"/>
      <c r="O13" s="4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ht="12.75" customHeight="1" x14ac:dyDescent="0.25">
      <c r="B14" s="11" t="str">
        <f>'1'!B14</f>
        <v>ADMINISTRACIÓN Y CONTABILIDAD</v>
      </c>
      <c r="C14" s="11"/>
      <c r="D14" s="11" t="str">
        <f>'1'!D14</f>
        <v>211 A</v>
      </c>
      <c r="E14" s="11" t="str">
        <f>'1'!E14</f>
        <v>IMCT</v>
      </c>
      <c r="F14" s="11">
        <f>'1'!F14</f>
        <v>29</v>
      </c>
      <c r="G14" s="11"/>
      <c r="H14" s="11"/>
      <c r="I14" s="12">
        <f t="shared" ref="I14:I18" si="0">G14/F14</f>
        <v>0</v>
      </c>
      <c r="J14" s="11">
        <f t="shared" ref="J14:J28" si="1">(F14-SUM(G14:H14))-L14</f>
        <v>29</v>
      </c>
      <c r="K14" s="12">
        <f t="shared" ref="K14:K28" si="2">J14/F14</f>
        <v>1</v>
      </c>
      <c r="L14" s="11"/>
      <c r="M14" s="12">
        <f t="shared" ref="M14:M28" si="3">L14/F14</f>
        <v>0</v>
      </c>
      <c r="N14" s="11"/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2:27" ht="12.75" customHeight="1" x14ac:dyDescent="0.25">
      <c r="B15" s="11" t="str">
        <f>'1'!B15</f>
        <v>ADMINISTRACIÓN Y CONTABILIDAD</v>
      </c>
      <c r="C15" s="11"/>
      <c r="D15" s="11" t="str">
        <f>'1'!D15</f>
        <v>211 B</v>
      </c>
      <c r="E15" s="11" t="str">
        <f>'1'!E15</f>
        <v>IMCT</v>
      </c>
      <c r="F15" s="11">
        <f>'1'!F15</f>
        <v>21</v>
      </c>
      <c r="G15" s="11"/>
      <c r="H15" s="11"/>
      <c r="I15" s="12">
        <f t="shared" si="0"/>
        <v>0</v>
      </c>
      <c r="J15" s="11">
        <f t="shared" si="1"/>
        <v>21</v>
      </c>
      <c r="K15" s="12">
        <f t="shared" si="2"/>
        <v>1</v>
      </c>
      <c r="L15" s="11"/>
      <c r="M15" s="12">
        <f t="shared" si="3"/>
        <v>0</v>
      </c>
      <c r="N15" s="11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2:27" ht="12.75" customHeight="1" x14ac:dyDescent="0.25">
      <c r="B16" s="11" t="str">
        <f>'1'!B16</f>
        <v>DESARROLLO SUSTENTABLE</v>
      </c>
      <c r="C16" s="11"/>
      <c r="D16" s="11" t="str">
        <f>'1'!D16</f>
        <v>405 A</v>
      </c>
      <c r="E16" s="11" t="str">
        <f>'1'!E16</f>
        <v>LADM</v>
      </c>
      <c r="F16" s="11">
        <f>'1'!F16</f>
        <v>16</v>
      </c>
      <c r="G16" s="11"/>
      <c r="H16" s="11"/>
      <c r="I16" s="12">
        <f t="shared" si="0"/>
        <v>0</v>
      </c>
      <c r="J16" s="11">
        <f t="shared" si="1"/>
        <v>16</v>
      </c>
      <c r="K16" s="12">
        <f t="shared" si="2"/>
        <v>1</v>
      </c>
      <c r="L16" s="11"/>
      <c r="M16" s="12">
        <f t="shared" si="3"/>
        <v>0</v>
      </c>
      <c r="N16" s="11"/>
      <c r="O16" s="1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2:27" ht="12.75" customHeight="1" x14ac:dyDescent="0.25">
      <c r="B17" s="11" t="str">
        <f>'1'!B17</f>
        <v>MATEMATICAS FINANCIERAS</v>
      </c>
      <c r="C17" s="11"/>
      <c r="D17" s="11" t="str">
        <f>'1'!D17</f>
        <v>405 C</v>
      </c>
      <c r="E17" s="11" t="str">
        <f>'1'!E17</f>
        <v>LADM</v>
      </c>
      <c r="F17" s="11">
        <f>'1'!F17</f>
        <v>11</v>
      </c>
      <c r="G17" s="11"/>
      <c r="H17" s="11"/>
      <c r="I17" s="12">
        <f t="shared" si="0"/>
        <v>0</v>
      </c>
      <c r="J17" s="11">
        <f t="shared" si="1"/>
        <v>11</v>
      </c>
      <c r="K17" s="12">
        <f t="shared" si="2"/>
        <v>1</v>
      </c>
      <c r="L17" s="11"/>
      <c r="M17" s="12">
        <f t="shared" si="3"/>
        <v>0</v>
      </c>
      <c r="N17" s="11"/>
      <c r="O17" s="1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2:27" ht="12.75" customHeight="1" x14ac:dyDescent="0.25">
      <c r="B18" s="11" t="str">
        <f>'1'!B18</f>
        <v>INSTRUMENTOS DE PRESUPUESTACIÓN EMPRESARIAL</v>
      </c>
      <c r="C18" s="11"/>
      <c r="D18" s="11" t="str">
        <f>'1'!D18</f>
        <v>407 A</v>
      </c>
      <c r="E18" s="11" t="str">
        <f>'1'!E18</f>
        <v>IGEM</v>
      </c>
      <c r="F18" s="11">
        <f>'1'!F18</f>
        <v>36</v>
      </c>
      <c r="G18" s="11"/>
      <c r="H18" s="11"/>
      <c r="I18" s="12">
        <f t="shared" si="0"/>
        <v>0</v>
      </c>
      <c r="J18" s="11">
        <f t="shared" si="1"/>
        <v>36</v>
      </c>
      <c r="K18" s="12">
        <f t="shared" si="2"/>
        <v>1</v>
      </c>
      <c r="L18" s="11"/>
      <c r="M18" s="12">
        <f t="shared" si="3"/>
        <v>0</v>
      </c>
      <c r="N18" s="11"/>
      <c r="O18" s="13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2:27" ht="12.75" customHeight="1" x14ac:dyDescent="0.25">
      <c r="B19" s="11"/>
      <c r="C19" s="11"/>
      <c r="D19" s="11"/>
      <c r="E19" s="11"/>
      <c r="F19" s="11"/>
      <c r="G19" s="11"/>
      <c r="H19" s="11"/>
      <c r="I19" s="12"/>
      <c r="J19" s="11"/>
      <c r="K19" s="12"/>
      <c r="L19" s="11"/>
      <c r="M19" s="12"/>
      <c r="N19" s="11"/>
      <c r="O19" s="1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2:27" ht="12.75" customHeight="1" x14ac:dyDescent="0.25">
      <c r="B20" s="11"/>
      <c r="C20" s="11"/>
      <c r="D20" s="11"/>
      <c r="E20" s="11"/>
      <c r="F20" s="11"/>
      <c r="G20" s="11"/>
      <c r="H20" s="11"/>
      <c r="I20" s="12"/>
      <c r="J20" s="11"/>
      <c r="K20" s="12"/>
      <c r="L20" s="11"/>
      <c r="M20" s="12"/>
      <c r="N20" s="11"/>
      <c r="O20" s="13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2:27" ht="12.75" customHeight="1" x14ac:dyDescent="0.25">
      <c r="B21" s="11"/>
      <c r="C21" s="11"/>
      <c r="D21" s="11"/>
      <c r="E21" s="11"/>
      <c r="F21" s="11"/>
      <c r="G21" s="11"/>
      <c r="H21" s="11"/>
      <c r="I21" s="12"/>
      <c r="J21" s="11"/>
      <c r="K21" s="12"/>
      <c r="L21" s="11"/>
      <c r="M21" s="12"/>
      <c r="N21" s="11"/>
      <c r="O21" s="13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2:27" ht="12.75" customHeight="1" x14ac:dyDescent="0.25">
      <c r="B22" s="11"/>
      <c r="C22" s="11"/>
      <c r="D22" s="11"/>
      <c r="E22" s="11"/>
      <c r="F22" s="11"/>
      <c r="G22" s="11"/>
      <c r="H22" s="11"/>
      <c r="I22" s="12"/>
      <c r="J22" s="11"/>
      <c r="K22" s="12"/>
      <c r="L22" s="11"/>
      <c r="M22" s="12"/>
      <c r="N22" s="11"/>
      <c r="O22" s="13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2:27" ht="12.75" customHeight="1" x14ac:dyDescent="0.25">
      <c r="B23" s="11"/>
      <c r="C23" s="11"/>
      <c r="D23" s="11"/>
      <c r="E23" s="11"/>
      <c r="F23" s="11"/>
      <c r="G23" s="11"/>
      <c r="H23" s="11"/>
      <c r="I23" s="12"/>
      <c r="J23" s="11"/>
      <c r="K23" s="12"/>
      <c r="L23" s="11"/>
      <c r="M23" s="12"/>
      <c r="N23" s="11"/>
      <c r="O23" s="13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2:27" ht="12.75" customHeight="1" x14ac:dyDescent="0.25">
      <c r="B24" s="11"/>
      <c r="C24" s="11"/>
      <c r="D24" s="11"/>
      <c r="E24" s="11"/>
      <c r="F24" s="11"/>
      <c r="G24" s="11"/>
      <c r="H24" s="11"/>
      <c r="I24" s="12"/>
      <c r="J24" s="11"/>
      <c r="K24" s="12"/>
      <c r="L24" s="11"/>
      <c r="M24" s="12"/>
      <c r="N24" s="11"/>
      <c r="O24" s="13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2:27" ht="12.75" customHeight="1" x14ac:dyDescent="0.25">
      <c r="B25" s="11"/>
      <c r="C25" s="11"/>
      <c r="D25" s="11"/>
      <c r="E25" s="11"/>
      <c r="F25" s="11"/>
      <c r="G25" s="11"/>
      <c r="H25" s="11"/>
      <c r="I25" s="12"/>
      <c r="J25" s="11"/>
      <c r="K25" s="12"/>
      <c r="L25" s="11"/>
      <c r="M25" s="12"/>
      <c r="N25" s="11"/>
      <c r="O25" s="13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2:27" ht="12.75" customHeight="1" x14ac:dyDescent="0.25">
      <c r="B26" s="11"/>
      <c r="C26" s="11"/>
      <c r="D26" s="11"/>
      <c r="E26" s="11"/>
      <c r="F26" s="11"/>
      <c r="G26" s="11"/>
      <c r="H26" s="11"/>
      <c r="I26" s="12"/>
      <c r="J26" s="11"/>
      <c r="K26" s="12"/>
      <c r="L26" s="11"/>
      <c r="M26" s="12"/>
      <c r="N26" s="11"/>
      <c r="O26" s="13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2:27" ht="16.5" customHeight="1" x14ac:dyDescent="0.25">
      <c r="B27" s="11"/>
      <c r="C27" s="11"/>
      <c r="D27" s="11"/>
      <c r="E27" s="11"/>
      <c r="F27" s="11"/>
      <c r="G27" s="11"/>
      <c r="H27" s="11"/>
      <c r="I27" s="12"/>
      <c r="J27" s="11"/>
      <c r="K27" s="12"/>
      <c r="L27" s="11"/>
      <c r="M27" s="12"/>
      <c r="N27" s="11"/>
      <c r="O27" s="13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2:27" ht="12.75" customHeight="1" x14ac:dyDescent="0.25">
      <c r="B28" s="15" t="s">
        <v>25</v>
      </c>
      <c r="C28" s="16" t="s">
        <v>26</v>
      </c>
      <c r="D28" s="16" t="s">
        <v>26</v>
      </c>
      <c r="E28" s="16" t="s">
        <v>26</v>
      </c>
      <c r="F28" s="16">
        <f t="shared" ref="F28:H28" si="4">SUM(F14:F27)</f>
        <v>113</v>
      </c>
      <c r="G28" s="16">
        <f t="shared" si="4"/>
        <v>0</v>
      </c>
      <c r="H28" s="16">
        <f t="shared" si="4"/>
        <v>0</v>
      </c>
      <c r="I28" s="17">
        <f>SUM(G28:H28)/F28</f>
        <v>0</v>
      </c>
      <c r="J28" s="16">
        <f t="shared" si="1"/>
        <v>113</v>
      </c>
      <c r="K28" s="17">
        <f t="shared" si="2"/>
        <v>1</v>
      </c>
      <c r="L28" s="16">
        <f>SUM(L14:L27)</f>
        <v>0</v>
      </c>
      <c r="M28" s="17">
        <f t="shared" si="3"/>
        <v>0</v>
      </c>
      <c r="N28" s="16" t="e">
        <f t="shared" ref="N28:O28" si="5">AVERAGE(N14:N27)</f>
        <v>#DIV/0!</v>
      </c>
      <c r="O28" s="18" t="e">
        <f t="shared" si="5"/>
        <v>#DIV/0!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2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20" customHeight="1" x14ac:dyDescent="0.25">
      <c r="B30" s="28" t="s">
        <v>27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2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2.75" customHeight="1" x14ac:dyDescent="0.25">
      <c r="B32" s="1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2.75" customHeight="1" x14ac:dyDescent="0.25">
      <c r="B33" s="1"/>
      <c r="C33" s="30" t="s">
        <v>28</v>
      </c>
      <c r="D33" s="29"/>
      <c r="E33" s="29"/>
      <c r="F33" s="1"/>
      <c r="G33" s="1"/>
      <c r="H33" s="31" t="s">
        <v>29</v>
      </c>
      <c r="I33" s="29"/>
      <c r="J33" s="29"/>
      <c r="K33" s="2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62.25" customHeight="1" x14ac:dyDescent="0.25">
      <c r="B34" s="1"/>
      <c r="C34" s="32"/>
      <c r="D34" s="33"/>
      <c r="E34" s="33"/>
      <c r="F34" s="1"/>
      <c r="G34" s="1"/>
      <c r="H34" s="34"/>
      <c r="I34" s="33"/>
      <c r="J34" s="33"/>
      <c r="K34" s="3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2.75" hidden="1" customHeight="1" x14ac:dyDescent="0.25">
      <c r="B35" s="35" t="s">
        <v>30</v>
      </c>
      <c r="C35" s="29"/>
      <c r="D35" s="8"/>
      <c r="E35" s="1"/>
      <c r="F35" s="35"/>
      <c r="G35" s="29"/>
      <c r="H35" s="29"/>
      <c r="I35" s="2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2.75" hidden="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45" customHeight="1" x14ac:dyDescent="0.25">
      <c r="B37" s="1"/>
      <c r="C37" s="49" t="str">
        <f>C10</f>
        <v>L.C. GUILLERMO MORALES CADENA</v>
      </c>
      <c r="D37" s="29"/>
      <c r="E37" s="29"/>
      <c r="F37" s="20"/>
      <c r="G37" s="20"/>
      <c r="H37" s="49" t="str">
        <f>'1'!H37:K37</f>
        <v>L.A.E. RENATA RAMOS MORENO</v>
      </c>
      <c r="I37" s="29"/>
      <c r="J37" s="29"/>
      <c r="K37" s="2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2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2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2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2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2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2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2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2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2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2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2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2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2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2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2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2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2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2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2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2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2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2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2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2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2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2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2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2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2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2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2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2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2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2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2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2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2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2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2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2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2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2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2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2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2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2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2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2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2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2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2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2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2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2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2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2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2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2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2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2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2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2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2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2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2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2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2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2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2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2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2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2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2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2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2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2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2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2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2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2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2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2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2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2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2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2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2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2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2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2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2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2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2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2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2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2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2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2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2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2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2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2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2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2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2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2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2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2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2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2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2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2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2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2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2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2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2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2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2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2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2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2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2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2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2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2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2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2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2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2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2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2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2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2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2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2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2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2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2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2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2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2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2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2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2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2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2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2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2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2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2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2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2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2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2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2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2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2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2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2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2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2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2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2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2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2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2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2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2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2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2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2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2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2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2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2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2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2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2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2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2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2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2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2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2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2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2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2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2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2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2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2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2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2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2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2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2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2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2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2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2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2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2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2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2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2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2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2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2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2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2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2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2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2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2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2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2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2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2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2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2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2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2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2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2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2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2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2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2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2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2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2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2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2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2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2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2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2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2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2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2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2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2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2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2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2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2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2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2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2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2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2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2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2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2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2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2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2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2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2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2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2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2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2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2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2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2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2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2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2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2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2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2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2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2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2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2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2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2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2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2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2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2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2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2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2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2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2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2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2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2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2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2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2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2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2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2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2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2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2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2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2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2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2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2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2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2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2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2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2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2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2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2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2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2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2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2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2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2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2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2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2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2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2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2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2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2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2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2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2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2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2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2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2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2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2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2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2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2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2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2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2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2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2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2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2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2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2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2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2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2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2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2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2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2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2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2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2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2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2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2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2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2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2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2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2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2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2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2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2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2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2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2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2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2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2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2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2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2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2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2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2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2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2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2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2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2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2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2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2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2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2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2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2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2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2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2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2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2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2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2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2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2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2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2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2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2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2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2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2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2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2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2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2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2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2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2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2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2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2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2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2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2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2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2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2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2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2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2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2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2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2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2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2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2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2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2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2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2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2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2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2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2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2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2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2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2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2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2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2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2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2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2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2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2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2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2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2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2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2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2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2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2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2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2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2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2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2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2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2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2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2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2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2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2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2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2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2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2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2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2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2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2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2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2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2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2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2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2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2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2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2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2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2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2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2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2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2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2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2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2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2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2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2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2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2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2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2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2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2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2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2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2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2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2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2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2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2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2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2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2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2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2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2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2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2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2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2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2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2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2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2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2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2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2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2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2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2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2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2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2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2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2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2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2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2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2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2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2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2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2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2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2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2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2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2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2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2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2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2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2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2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2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2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2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2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2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2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2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2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2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2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2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2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2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2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2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2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2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2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2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2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2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2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2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2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2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2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2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2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2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2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2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2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2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2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2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2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2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2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2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2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2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2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2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2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2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2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2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2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2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2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2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2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2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2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2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2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2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2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2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2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2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2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2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2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2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2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2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2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2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2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2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2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2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2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2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2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2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2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2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2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2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2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2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2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2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2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2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2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2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2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2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2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2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2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2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2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2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2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2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2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2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2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2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2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2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2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2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2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2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2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2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2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2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2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2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2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2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2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2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2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2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2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2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2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2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2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2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2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2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2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2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2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2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2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2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2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2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2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2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2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2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2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2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2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2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2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2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2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2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2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2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2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2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2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2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2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2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2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2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2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2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2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2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2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2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2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2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2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2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2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2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2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2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2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2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2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2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2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2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2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2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2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2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2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2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2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2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2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2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2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2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2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2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2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2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2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2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2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2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2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2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2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2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2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2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2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2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2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2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2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2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2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2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2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2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2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2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2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2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2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2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2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2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2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2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2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2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2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2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2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2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2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2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2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2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2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2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2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2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2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2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2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2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2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2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2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2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2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2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2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2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2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2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2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2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2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2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2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2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2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2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2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2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2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2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2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2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2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2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2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2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2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2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2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2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2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2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2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2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2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2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2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2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2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2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2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2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2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2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2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2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2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2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2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2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2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2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2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2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2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2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2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2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2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2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2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2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2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2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2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2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2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2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2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2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2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2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2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2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2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2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2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2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2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2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2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2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2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2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2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2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2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2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2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2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2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2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2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2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2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2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2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2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2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2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2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2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2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2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2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2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2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2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2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2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2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2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2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2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2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2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2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2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2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2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2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2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2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2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2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2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2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2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2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2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2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2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2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2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2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2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2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2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2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2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2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2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2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2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2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2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2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2.7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2.7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2.7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2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2.7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2.75" customHeight="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2.75" customHeight="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2.75" customHeight="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2.75" customHeight="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31">
    <mergeCell ref="C1:O1"/>
    <mergeCell ref="B3:O3"/>
    <mergeCell ref="B5:O5"/>
    <mergeCell ref="B6:E6"/>
    <mergeCell ref="F6:I6"/>
    <mergeCell ref="C8:D8"/>
    <mergeCell ref="M8:O8"/>
    <mergeCell ref="G12:H12"/>
    <mergeCell ref="I12:I13"/>
    <mergeCell ref="J12:J13"/>
    <mergeCell ref="K12:K13"/>
    <mergeCell ref="L12:L13"/>
    <mergeCell ref="M12:M13"/>
    <mergeCell ref="N12:N13"/>
    <mergeCell ref="O12:O13"/>
    <mergeCell ref="J8:L8"/>
    <mergeCell ref="C10:M10"/>
    <mergeCell ref="B12:B13"/>
    <mergeCell ref="C12:C13"/>
    <mergeCell ref="D12:D13"/>
    <mergeCell ref="E12:E13"/>
    <mergeCell ref="F12:F13"/>
    <mergeCell ref="C37:E37"/>
    <mergeCell ref="H37:K37"/>
    <mergeCell ref="B30:O30"/>
    <mergeCell ref="C33:E33"/>
    <mergeCell ref="H33:K33"/>
    <mergeCell ref="C34:E34"/>
    <mergeCell ref="H34:K34"/>
    <mergeCell ref="B35:C35"/>
    <mergeCell ref="F35:I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A1000"/>
  <sheetViews>
    <sheetView workbookViewId="0">
      <selection activeCell="E19" sqref="E19"/>
    </sheetView>
  </sheetViews>
  <sheetFormatPr baseColWidth="10" defaultColWidth="14.42578125" defaultRowHeight="15" customHeight="1" x14ac:dyDescent="0.25"/>
  <cols>
    <col min="1" max="1" width="1.7109375" customWidth="1"/>
    <col min="2" max="2" width="38.5703125" customWidth="1"/>
    <col min="3" max="4" width="6.85546875" customWidth="1"/>
    <col min="5" max="5" width="22.85546875" customWidth="1"/>
    <col min="6" max="6" width="9.42578125" customWidth="1"/>
    <col min="7" max="7" width="7.5703125" customWidth="1"/>
    <col min="8" max="11" width="7.7109375" customWidth="1"/>
    <col min="12" max="13" width="7.5703125" customWidth="1"/>
    <col min="14" max="15" width="11.42578125" customWidth="1"/>
    <col min="16" max="16" width="1.7109375" customWidth="1"/>
    <col min="17" max="27" width="11.42578125" customWidth="1"/>
  </cols>
  <sheetData>
    <row r="1" spans="2:27" ht="62.25" customHeight="1" x14ac:dyDescent="0.25">
      <c r="B1" s="1"/>
      <c r="C1" s="46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ht="12.75" customHeight="1" x14ac:dyDescent="0.25">
      <c r="B2" s="2"/>
      <c r="C2" s="2"/>
      <c r="D2" s="2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12.75" customHeight="1" x14ac:dyDescent="0.25">
      <c r="B3" s="31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12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2.75" customHeight="1" x14ac:dyDescent="0.25">
      <c r="B5" s="31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12.75" customHeight="1" x14ac:dyDescent="0.25">
      <c r="B6" s="47" t="s">
        <v>3</v>
      </c>
      <c r="C6" s="29"/>
      <c r="D6" s="29"/>
      <c r="E6" s="29"/>
      <c r="F6" s="48"/>
      <c r="G6" s="33"/>
      <c r="H6" s="33"/>
      <c r="I6" s="3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12.7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12.75" customHeight="1" x14ac:dyDescent="0.25">
      <c r="B8" s="4" t="s">
        <v>4</v>
      </c>
      <c r="C8" s="34" t="s">
        <v>31</v>
      </c>
      <c r="D8" s="33"/>
      <c r="E8" s="6" t="s">
        <v>6</v>
      </c>
      <c r="F8" s="5">
        <f>'1'!F8</f>
        <v>5</v>
      </c>
      <c r="H8" s="4" t="s">
        <v>7</v>
      </c>
      <c r="I8" s="5">
        <f>'1'!I8</f>
        <v>4</v>
      </c>
      <c r="J8" s="45" t="s">
        <v>8</v>
      </c>
      <c r="K8" s="29"/>
      <c r="L8" s="29"/>
      <c r="M8" s="34" t="str">
        <f>'1'!M8</f>
        <v>FEB 25 - JUN 25</v>
      </c>
      <c r="N8" s="33"/>
      <c r="O8" s="3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12.7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2.75" customHeight="1" x14ac:dyDescent="0.25">
      <c r="B10" s="4" t="s">
        <v>9</v>
      </c>
      <c r="C10" s="34" t="str">
        <f>'1'!C10</f>
        <v>L.C. GUILLERMO MORALES CADENA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12.75" customHeight="1" x14ac:dyDescent="0.25">
      <c r="B11" s="1"/>
      <c r="C11" s="8"/>
      <c r="D11" s="8"/>
      <c r="E11" s="1"/>
      <c r="F11" s="8"/>
      <c r="G11" s="8"/>
      <c r="H11" s="8"/>
      <c r="I11" s="8"/>
      <c r="J11" s="8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ht="12.75" customHeight="1" x14ac:dyDescent="0.25">
      <c r="B12" s="36" t="s">
        <v>10</v>
      </c>
      <c r="C12" s="38" t="s">
        <v>11</v>
      </c>
      <c r="D12" s="38" t="s">
        <v>12</v>
      </c>
      <c r="E12" s="40" t="s">
        <v>13</v>
      </c>
      <c r="F12" s="40" t="s">
        <v>14</v>
      </c>
      <c r="G12" s="41" t="s">
        <v>15</v>
      </c>
      <c r="H12" s="42"/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0" t="s">
        <v>21</v>
      </c>
      <c r="O12" s="43" t="s">
        <v>22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ht="12.75" customHeight="1" x14ac:dyDescent="0.25">
      <c r="B13" s="37"/>
      <c r="C13" s="39"/>
      <c r="D13" s="39"/>
      <c r="E13" s="39"/>
      <c r="F13" s="39"/>
      <c r="G13" s="9" t="s">
        <v>23</v>
      </c>
      <c r="H13" s="9" t="s">
        <v>24</v>
      </c>
      <c r="I13" s="39"/>
      <c r="J13" s="39"/>
      <c r="K13" s="39"/>
      <c r="L13" s="39"/>
      <c r="M13" s="39"/>
      <c r="N13" s="39"/>
      <c r="O13" s="4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ht="12.75" customHeight="1" x14ac:dyDescent="0.25">
      <c r="B14" s="11" t="str">
        <f>'1'!B14</f>
        <v>ADMINISTRACIÓN Y CONTABILIDAD</v>
      </c>
      <c r="C14" s="11"/>
      <c r="D14" s="11" t="str">
        <f>'1'!D14</f>
        <v>211 A</v>
      </c>
      <c r="E14" s="11" t="str">
        <f>'1'!E14</f>
        <v>IMCT</v>
      </c>
      <c r="F14" s="11">
        <f>'1'!F14</f>
        <v>29</v>
      </c>
      <c r="G14" s="11"/>
      <c r="H14" s="11"/>
      <c r="I14" s="12">
        <f t="shared" ref="I14:I18" si="0">(G14+H14)/F14</f>
        <v>0</v>
      </c>
      <c r="J14" s="11">
        <f t="shared" ref="J14:J28" si="1">(F14-SUM(G14:H14))-L14</f>
        <v>29</v>
      </c>
      <c r="K14" s="12">
        <f t="shared" ref="K14:K28" si="2">J14/F14</f>
        <v>1</v>
      </c>
      <c r="L14" s="11"/>
      <c r="M14" s="12">
        <f t="shared" ref="M14:M28" si="3">L14/F14</f>
        <v>0</v>
      </c>
      <c r="N14" s="11"/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2:27" ht="12.75" customHeight="1" x14ac:dyDescent="0.25">
      <c r="B15" s="11" t="str">
        <f>'1'!B15</f>
        <v>ADMINISTRACIÓN Y CONTABILIDAD</v>
      </c>
      <c r="C15" s="11"/>
      <c r="D15" s="11" t="str">
        <f>'1'!D15</f>
        <v>211 B</v>
      </c>
      <c r="E15" s="11" t="str">
        <f>'1'!E15</f>
        <v>IMCT</v>
      </c>
      <c r="F15" s="11">
        <f>'1'!F15</f>
        <v>21</v>
      </c>
      <c r="G15" s="11"/>
      <c r="H15" s="11"/>
      <c r="I15" s="12">
        <f t="shared" si="0"/>
        <v>0</v>
      </c>
      <c r="J15" s="11">
        <f t="shared" si="1"/>
        <v>21</v>
      </c>
      <c r="K15" s="12">
        <f t="shared" si="2"/>
        <v>1</v>
      </c>
      <c r="L15" s="11"/>
      <c r="M15" s="12">
        <f t="shared" si="3"/>
        <v>0</v>
      </c>
      <c r="N15" s="11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2:27" ht="12.75" customHeight="1" x14ac:dyDescent="0.25">
      <c r="B16" s="11" t="str">
        <f>'1'!B16</f>
        <v>DESARROLLO SUSTENTABLE</v>
      </c>
      <c r="C16" s="11"/>
      <c r="D16" s="11" t="str">
        <f>'1'!D16</f>
        <v>405 A</v>
      </c>
      <c r="E16" s="11" t="str">
        <f>'1'!E16</f>
        <v>LADM</v>
      </c>
      <c r="F16" s="11">
        <f>'1'!F16</f>
        <v>16</v>
      </c>
      <c r="G16" s="11"/>
      <c r="H16" s="11"/>
      <c r="I16" s="12">
        <f t="shared" si="0"/>
        <v>0</v>
      </c>
      <c r="J16" s="11">
        <f t="shared" si="1"/>
        <v>16</v>
      </c>
      <c r="K16" s="12">
        <f t="shared" si="2"/>
        <v>1</v>
      </c>
      <c r="L16" s="11"/>
      <c r="M16" s="12">
        <f t="shared" si="3"/>
        <v>0</v>
      </c>
      <c r="N16" s="11"/>
      <c r="O16" s="1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2:27" ht="12.75" customHeight="1" x14ac:dyDescent="0.25">
      <c r="B17" s="11" t="str">
        <f>'1'!B17</f>
        <v>MATEMATICAS FINANCIERAS</v>
      </c>
      <c r="C17" s="11"/>
      <c r="D17" s="11" t="str">
        <f>'1'!D17</f>
        <v>405 C</v>
      </c>
      <c r="E17" s="11" t="str">
        <f>'1'!E17</f>
        <v>LADM</v>
      </c>
      <c r="F17" s="11">
        <f>'1'!F17</f>
        <v>11</v>
      </c>
      <c r="G17" s="11"/>
      <c r="H17" s="11"/>
      <c r="I17" s="12">
        <f t="shared" si="0"/>
        <v>0</v>
      </c>
      <c r="J17" s="11">
        <f t="shared" si="1"/>
        <v>11</v>
      </c>
      <c r="K17" s="12">
        <f t="shared" si="2"/>
        <v>1</v>
      </c>
      <c r="L17" s="11"/>
      <c r="M17" s="12">
        <f t="shared" si="3"/>
        <v>0</v>
      </c>
      <c r="N17" s="11"/>
      <c r="O17" s="1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2:27" ht="12.75" customHeight="1" x14ac:dyDescent="0.25">
      <c r="B18" s="11" t="str">
        <f>'1'!B18</f>
        <v>INSTRUMENTOS DE PRESUPUESTACIÓN EMPRESARIAL</v>
      </c>
      <c r="C18" s="11"/>
      <c r="D18" s="11" t="str">
        <f>'1'!D18</f>
        <v>407 A</v>
      </c>
      <c r="E18" s="11" t="str">
        <f>'1'!E18</f>
        <v>IGEM</v>
      </c>
      <c r="F18" s="11">
        <f>'1'!F18</f>
        <v>36</v>
      </c>
      <c r="G18" s="11"/>
      <c r="H18" s="11"/>
      <c r="I18" s="12">
        <f t="shared" si="0"/>
        <v>0</v>
      </c>
      <c r="J18" s="11">
        <f t="shared" si="1"/>
        <v>36</v>
      </c>
      <c r="K18" s="12">
        <f t="shared" si="2"/>
        <v>1</v>
      </c>
      <c r="L18" s="11"/>
      <c r="M18" s="12">
        <f t="shared" si="3"/>
        <v>0</v>
      </c>
      <c r="N18" s="11"/>
      <c r="O18" s="13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2:27" ht="12.75" customHeight="1" x14ac:dyDescent="0.25">
      <c r="B19" s="11"/>
      <c r="C19" s="11"/>
      <c r="D19" s="11"/>
      <c r="E19" s="11"/>
      <c r="F19" s="11"/>
      <c r="G19" s="11"/>
      <c r="H19" s="11"/>
      <c r="I19" s="12"/>
      <c r="J19" s="11"/>
      <c r="K19" s="12"/>
      <c r="L19" s="11"/>
      <c r="M19" s="12"/>
      <c r="N19" s="11"/>
      <c r="O19" s="1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2:27" ht="12.75" customHeight="1" x14ac:dyDescent="0.25">
      <c r="B20" s="11"/>
      <c r="C20" s="11"/>
      <c r="D20" s="11"/>
      <c r="E20" s="11"/>
      <c r="F20" s="11"/>
      <c r="G20" s="11"/>
      <c r="H20" s="11"/>
      <c r="I20" s="12"/>
      <c r="J20" s="11"/>
      <c r="K20" s="12"/>
      <c r="L20" s="11"/>
      <c r="M20" s="12"/>
      <c r="N20" s="11"/>
      <c r="O20" s="13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2:27" ht="12.75" customHeight="1" x14ac:dyDescent="0.25">
      <c r="B21" s="11"/>
      <c r="C21" s="11"/>
      <c r="D21" s="11"/>
      <c r="E21" s="11"/>
      <c r="F21" s="11"/>
      <c r="G21" s="11"/>
      <c r="H21" s="11"/>
      <c r="I21" s="12"/>
      <c r="J21" s="11"/>
      <c r="K21" s="12"/>
      <c r="L21" s="11"/>
      <c r="M21" s="12"/>
      <c r="N21" s="11"/>
      <c r="O21" s="13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2:27" ht="12.75" customHeight="1" x14ac:dyDescent="0.25">
      <c r="B22" s="11"/>
      <c r="C22" s="11"/>
      <c r="D22" s="11"/>
      <c r="E22" s="11"/>
      <c r="F22" s="11"/>
      <c r="G22" s="11"/>
      <c r="H22" s="11"/>
      <c r="I22" s="12"/>
      <c r="J22" s="11"/>
      <c r="K22" s="12"/>
      <c r="L22" s="11"/>
      <c r="M22" s="12"/>
      <c r="N22" s="11"/>
      <c r="O22" s="13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2:27" ht="12.75" customHeight="1" x14ac:dyDescent="0.25">
      <c r="B23" s="11"/>
      <c r="C23" s="11"/>
      <c r="D23" s="11"/>
      <c r="E23" s="11"/>
      <c r="F23" s="11"/>
      <c r="G23" s="11"/>
      <c r="H23" s="11"/>
      <c r="I23" s="12"/>
      <c r="J23" s="11"/>
      <c r="K23" s="12"/>
      <c r="L23" s="11"/>
      <c r="M23" s="12"/>
      <c r="N23" s="11"/>
      <c r="O23" s="13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2:27" ht="12.75" customHeight="1" x14ac:dyDescent="0.25">
      <c r="B24" s="11"/>
      <c r="C24" s="11"/>
      <c r="D24" s="11"/>
      <c r="E24" s="11"/>
      <c r="F24" s="11"/>
      <c r="G24" s="11"/>
      <c r="H24" s="11"/>
      <c r="I24" s="12"/>
      <c r="J24" s="11"/>
      <c r="K24" s="12"/>
      <c r="L24" s="11"/>
      <c r="M24" s="12"/>
      <c r="N24" s="11"/>
      <c r="O24" s="13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2:27" ht="12.75" customHeight="1" x14ac:dyDescent="0.25">
      <c r="B25" s="11"/>
      <c r="C25" s="11"/>
      <c r="D25" s="11"/>
      <c r="E25" s="11"/>
      <c r="F25" s="11"/>
      <c r="G25" s="11"/>
      <c r="H25" s="11"/>
      <c r="I25" s="12"/>
      <c r="J25" s="11"/>
      <c r="K25" s="12"/>
      <c r="L25" s="11"/>
      <c r="M25" s="12"/>
      <c r="N25" s="11"/>
      <c r="O25" s="13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2:27" ht="12.75" customHeight="1" x14ac:dyDescent="0.25">
      <c r="B26" s="11"/>
      <c r="C26" s="11"/>
      <c r="D26" s="11"/>
      <c r="E26" s="11"/>
      <c r="F26" s="11"/>
      <c r="G26" s="11"/>
      <c r="H26" s="11"/>
      <c r="I26" s="12"/>
      <c r="J26" s="11"/>
      <c r="K26" s="12"/>
      <c r="L26" s="11"/>
      <c r="M26" s="12"/>
      <c r="N26" s="11"/>
      <c r="O26" s="13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2:27" ht="16.5" customHeight="1" x14ac:dyDescent="0.25">
      <c r="B27" s="11"/>
      <c r="C27" s="11"/>
      <c r="D27" s="11"/>
      <c r="E27" s="11"/>
      <c r="F27" s="11"/>
      <c r="G27" s="11"/>
      <c r="H27" s="11"/>
      <c r="I27" s="12"/>
      <c r="J27" s="11"/>
      <c r="K27" s="12"/>
      <c r="L27" s="11"/>
      <c r="M27" s="12"/>
      <c r="N27" s="11"/>
      <c r="O27" s="13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2:27" ht="12.75" customHeight="1" x14ac:dyDescent="0.25">
      <c r="B28" s="15" t="s">
        <v>25</v>
      </c>
      <c r="C28" s="16" t="s">
        <v>26</v>
      </c>
      <c r="D28" s="16" t="s">
        <v>26</v>
      </c>
      <c r="E28" s="16" t="s">
        <v>26</v>
      </c>
      <c r="F28" s="16">
        <f t="shared" ref="F28:H28" si="4">SUM(F14:F27)</f>
        <v>113</v>
      </c>
      <c r="G28" s="16">
        <f t="shared" si="4"/>
        <v>0</v>
      </c>
      <c r="H28" s="16">
        <f t="shared" si="4"/>
        <v>0</v>
      </c>
      <c r="I28" s="17">
        <f>SUM(G28:H28)/F28</f>
        <v>0</v>
      </c>
      <c r="J28" s="16">
        <f t="shared" si="1"/>
        <v>113</v>
      </c>
      <c r="K28" s="17">
        <f t="shared" si="2"/>
        <v>1</v>
      </c>
      <c r="L28" s="16">
        <f>SUM(L14:L27)</f>
        <v>0</v>
      </c>
      <c r="M28" s="17">
        <f t="shared" si="3"/>
        <v>0</v>
      </c>
      <c r="N28" s="16" t="e">
        <f t="shared" ref="N28:O28" si="5">AVERAGE(N14:N27)</f>
        <v>#DIV/0!</v>
      </c>
      <c r="O28" s="18" t="e">
        <f t="shared" si="5"/>
        <v>#DIV/0!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2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20" customHeight="1" x14ac:dyDescent="0.25">
      <c r="B30" s="28" t="s">
        <v>27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2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2.75" customHeight="1" x14ac:dyDescent="0.25">
      <c r="B32" s="1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2.75" customHeight="1" x14ac:dyDescent="0.25">
      <c r="B33" s="1"/>
      <c r="C33" s="30" t="s">
        <v>28</v>
      </c>
      <c r="D33" s="29"/>
      <c r="E33" s="29"/>
      <c r="F33" s="1"/>
      <c r="G33" s="1"/>
      <c r="H33" s="31" t="s">
        <v>29</v>
      </c>
      <c r="I33" s="29"/>
      <c r="J33" s="29"/>
      <c r="K33" s="2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62.25" customHeight="1" x14ac:dyDescent="0.25">
      <c r="B34" s="1"/>
      <c r="C34" s="32"/>
      <c r="D34" s="33"/>
      <c r="E34" s="33"/>
      <c r="F34" s="1"/>
      <c r="G34" s="1"/>
      <c r="H34" s="34"/>
      <c r="I34" s="33"/>
      <c r="J34" s="33"/>
      <c r="K34" s="3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2.75" hidden="1" customHeight="1" x14ac:dyDescent="0.25">
      <c r="B35" s="35" t="s">
        <v>30</v>
      </c>
      <c r="C35" s="29"/>
      <c r="D35" s="8"/>
      <c r="E35" s="1"/>
      <c r="F35" s="35"/>
      <c r="G35" s="29"/>
      <c r="H35" s="29"/>
      <c r="I35" s="2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2.75" hidden="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45" customHeight="1" x14ac:dyDescent="0.25">
      <c r="B37" s="1"/>
      <c r="C37" s="49" t="str">
        <f>C10</f>
        <v>L.C. GUILLERMO MORALES CADENA</v>
      </c>
      <c r="D37" s="29"/>
      <c r="E37" s="29"/>
      <c r="F37" s="20"/>
      <c r="G37" s="20"/>
      <c r="H37" s="49" t="str">
        <f>'4'!H37:K37</f>
        <v>L.A.E. RENATA RAMOS MORENO</v>
      </c>
      <c r="I37" s="29"/>
      <c r="J37" s="29"/>
      <c r="K37" s="2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2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2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2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2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2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2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2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2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2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2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2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2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2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2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2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2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2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2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2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2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2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2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2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2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2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2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2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2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2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2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2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2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2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2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2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2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2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2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2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2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2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2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2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2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2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2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2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2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2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2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2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2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2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2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2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2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2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2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2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2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2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2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2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2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2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2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2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2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2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2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2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2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2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2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2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2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2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2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2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2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2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2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2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2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2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2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2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2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2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2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2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2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2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2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2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2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2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2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2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2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2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2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2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2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2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2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2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2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2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2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2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2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2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2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2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2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2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2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2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2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2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2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2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2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2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2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2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2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2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2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2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2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2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2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2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2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2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2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2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2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2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2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2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2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2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2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2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2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2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2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2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2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2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2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2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2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2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2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2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2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2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2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2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2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2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2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2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2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2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2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2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2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2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2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2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2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2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2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2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2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2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2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2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2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2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2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2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2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2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2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2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2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2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2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2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2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2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2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2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2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2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2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2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2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2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2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2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2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2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2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2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2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2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2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2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2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2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2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2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2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2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2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2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2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2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2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2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2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2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2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2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2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2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2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2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2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2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2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2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2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2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2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2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2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2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2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2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2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2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2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2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2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2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2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2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2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2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2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2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2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2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2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2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2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2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2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2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2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2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2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2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2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2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2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2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2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2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2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2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2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2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2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2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2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2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2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2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2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2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2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2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2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2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2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2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2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2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2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2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2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2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2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2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2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2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2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2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2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2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2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2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2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2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2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2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2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2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2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2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2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2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2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2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2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2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2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2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2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2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2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2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2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2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2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2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2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2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2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2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2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2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2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2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2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2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2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2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2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2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2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2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2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2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2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2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2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2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2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2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2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2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2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2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2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2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2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2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2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2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2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2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2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2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2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2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2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2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2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2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2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2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2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2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2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2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2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2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2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2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2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2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2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2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2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2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2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2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2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2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2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2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2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2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2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2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2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2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2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2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2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2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2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2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2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2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2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2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2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2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2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2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2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2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2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2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2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2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2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2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2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2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2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2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2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2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2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2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2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2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2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2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2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2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2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2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2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2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2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2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2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2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2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2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2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2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2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2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2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2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2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2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2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2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2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2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2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2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2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2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2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2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2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2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2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2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2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2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2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2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2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2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2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2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2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2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2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2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2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2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2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2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2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2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2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2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2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2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2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2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2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2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2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2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2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2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2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2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2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2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2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2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2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2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2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2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2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2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2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2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2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2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2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2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2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2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2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2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2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2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2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2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2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2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2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2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2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2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2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2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2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2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2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2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2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2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2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2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2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2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2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2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2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2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2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2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2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2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2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2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2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2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2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2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2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2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2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2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2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2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2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2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2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2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2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2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2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2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2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2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2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2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2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2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2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2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2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2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2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2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2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2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2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2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2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2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2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2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2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2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2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2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2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2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2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2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2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2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2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2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2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2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2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2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2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2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2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2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2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2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2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2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2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2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2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2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2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2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2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2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2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2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2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2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2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2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2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2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2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2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2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2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2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2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2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2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2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2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2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2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2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2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2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2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2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2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2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2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2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2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2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2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2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2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2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2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2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2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2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2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2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2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2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2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2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2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2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2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2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2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2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2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2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2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2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2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2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2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2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2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2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2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2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2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2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2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2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2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2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2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2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2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2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2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2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2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2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2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2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2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2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2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2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2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2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2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2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2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2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2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2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2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2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2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2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2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2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2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2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2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2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2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2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2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2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2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2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2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2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2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2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2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2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2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2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2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2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2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2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2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2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2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2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2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2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2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2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2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2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2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2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2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2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2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2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2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2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2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2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2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2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2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2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2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2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2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2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2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2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2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2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2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2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2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2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2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2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2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2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2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2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2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2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2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2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2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2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2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2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2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2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2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2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2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2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2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2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2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2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2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2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2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2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2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2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2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2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2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2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2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2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2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2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2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2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2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2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2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2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2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2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2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2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2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2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2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2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2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2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2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2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2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2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2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2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2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2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2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2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2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2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2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2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2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2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2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2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2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2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2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2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2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2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2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2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2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2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2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2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2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2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2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2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2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2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2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2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2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2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2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2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2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2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2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2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2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2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2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2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2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2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2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2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2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2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2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2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2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2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2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2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2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2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2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2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2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2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2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2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2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2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2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2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2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2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2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2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2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2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2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2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2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2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2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2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2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2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2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2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2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2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2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2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2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2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2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2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2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2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2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2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2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2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2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2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2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2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2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2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2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2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2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2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2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2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2.7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2.7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2.7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2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2.7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2.75" customHeight="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2.75" customHeight="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2.75" customHeight="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2.75" customHeight="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31">
    <mergeCell ref="C1:O1"/>
    <mergeCell ref="B3:O3"/>
    <mergeCell ref="B5:O5"/>
    <mergeCell ref="B6:E6"/>
    <mergeCell ref="F6:I6"/>
    <mergeCell ref="C8:D8"/>
    <mergeCell ref="M8:O8"/>
    <mergeCell ref="G12:H12"/>
    <mergeCell ref="I12:I13"/>
    <mergeCell ref="J12:J13"/>
    <mergeCell ref="K12:K13"/>
    <mergeCell ref="L12:L13"/>
    <mergeCell ref="M12:M13"/>
    <mergeCell ref="N12:N13"/>
    <mergeCell ref="O12:O13"/>
    <mergeCell ref="J8:L8"/>
    <mergeCell ref="C10:M10"/>
    <mergeCell ref="B12:B13"/>
    <mergeCell ref="C12:C13"/>
    <mergeCell ref="D12:D13"/>
    <mergeCell ref="E12:E13"/>
    <mergeCell ref="F12:F13"/>
    <mergeCell ref="C37:E37"/>
    <mergeCell ref="H37:K37"/>
    <mergeCell ref="B30:O30"/>
    <mergeCell ref="C33:E33"/>
    <mergeCell ref="H33:K33"/>
    <mergeCell ref="C34:E34"/>
    <mergeCell ref="H34:K34"/>
    <mergeCell ref="B35:C35"/>
    <mergeCell ref="F35:I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MC</dc:creator>
  <cp:lastModifiedBy>Miguel Ponce Prieto</cp:lastModifiedBy>
  <cp:lastPrinted>2025-03-05T05:21:23Z</cp:lastPrinted>
  <dcterms:created xsi:type="dcterms:W3CDTF">2023-10-03T15:08:31Z</dcterms:created>
  <dcterms:modified xsi:type="dcterms:W3CDTF">2025-03-05T05:22:34Z</dcterms:modified>
</cp:coreProperties>
</file>