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Seagate Exp/materias/tecnoplaneacion/CURSO FEBRERO-JUNIO 25/CURSO-NORMAL/"/>
    </mc:Choice>
  </mc:AlternateContent>
  <xr:revisionPtr revIDLastSave="0" documentId="13_ncr:1_{E5D7C340-2C1B-1E46-B7EB-890A6C0F6318}" xr6:coauthVersionLast="47" xr6:coauthVersionMax="47" xr10:uidLastSave="{00000000-0000-0000-0000-000000000000}"/>
  <bookViews>
    <workbookView xWindow="7460" yWindow="840" windowWidth="25600" windowHeight="13680" tabRatio="50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C17" i="2" l="1"/>
  <c r="A14" i="5"/>
  <c r="E16" i="5"/>
  <c r="L16" i="5" s="1"/>
  <c r="E17" i="3"/>
  <c r="B10" i="5"/>
  <c r="B37" i="5" s="1"/>
  <c r="N28" i="5"/>
  <c r="M28" i="5"/>
  <c r="K28" i="5"/>
  <c r="E14" i="5"/>
  <c r="E15" i="5"/>
  <c r="L15" i="5" s="1"/>
  <c r="E17" i="5"/>
  <c r="L17" i="5" s="1"/>
  <c r="E20" i="5"/>
  <c r="E21" i="5"/>
  <c r="E22" i="5"/>
  <c r="E23" i="5"/>
  <c r="E24" i="5"/>
  <c r="E25" i="5"/>
  <c r="E26" i="5"/>
  <c r="E27" i="5"/>
  <c r="F28" i="5"/>
  <c r="G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C19" i="5"/>
  <c r="A19" i="5"/>
  <c r="D17" i="5"/>
  <c r="D16" i="5"/>
  <c r="D15" i="5"/>
  <c r="D14" i="5"/>
  <c r="L8" i="5"/>
  <c r="H8" i="5"/>
  <c r="E8" i="5"/>
  <c r="B10" i="4"/>
  <c r="B37" i="4" s="1"/>
  <c r="I17" i="4"/>
  <c r="D17" i="4"/>
  <c r="I16" i="4"/>
  <c r="D16" i="4"/>
  <c r="E15" i="4"/>
  <c r="I15" i="4"/>
  <c r="D15" i="4"/>
  <c r="C15" i="4"/>
  <c r="A15" i="4"/>
  <c r="E14" i="4"/>
  <c r="I14" i="4" s="1"/>
  <c r="D14" i="4"/>
  <c r="C14" i="4"/>
  <c r="A14" i="4"/>
  <c r="L8" i="4"/>
  <c r="H8" i="4"/>
  <c r="E8" i="4"/>
  <c r="B10" i="3"/>
  <c r="B37" i="3" s="1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D17" i="3"/>
  <c r="C17" i="3"/>
  <c r="A17" i="3"/>
  <c r="E16" i="3"/>
  <c r="I16" i="3"/>
  <c r="D16" i="3"/>
  <c r="C16" i="3"/>
  <c r="A16" i="3"/>
  <c r="E15" i="3"/>
  <c r="I15" i="3" s="1"/>
  <c r="D15" i="3"/>
  <c r="C15" i="3"/>
  <c r="A15" i="3"/>
  <c r="E14" i="3"/>
  <c r="D14" i="3"/>
  <c r="C14" i="3"/>
  <c r="A14" i="3"/>
  <c r="L8" i="3"/>
  <c r="H8" i="3"/>
  <c r="E8" i="3"/>
  <c r="B10" i="2"/>
  <c r="B37" i="2" s="1"/>
  <c r="A18" i="2"/>
  <c r="E17" i="2"/>
  <c r="I17" i="2" s="1"/>
  <c r="D17" i="2"/>
  <c r="A17" i="2"/>
  <c r="E16" i="2"/>
  <c r="I16" i="2"/>
  <c r="D16" i="2"/>
  <c r="C16" i="2"/>
  <c r="A16" i="2"/>
  <c r="E15" i="2"/>
  <c r="I15" i="2" s="1"/>
  <c r="D15" i="2"/>
  <c r="C15" i="2"/>
  <c r="A15" i="2"/>
  <c r="E14" i="2"/>
  <c r="I14" i="2"/>
  <c r="D14" i="2"/>
  <c r="C14" i="2"/>
  <c r="A14" i="2"/>
  <c r="L8" i="2"/>
  <c r="H8" i="2"/>
  <c r="E8" i="2"/>
  <c r="B37" i="1"/>
  <c r="E28" i="5" l="1"/>
  <c r="I28" i="5" s="1"/>
  <c r="J28" i="5" s="1"/>
  <c r="L14" i="5"/>
  <c r="H28" i="5"/>
  <c r="L28" i="5" l="1"/>
</calcChain>
</file>

<file path=xl/sharedStrings.xml><?xml version="1.0" encoding="utf-8"?>
<sst xmlns="http://schemas.openxmlformats.org/spreadsheetml/2006/main" count="213" uniqueCount="61">
  <si>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</si>
  <si>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</si>
  <si>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</si>
  <si>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</si>
  <si>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</si>
  <si>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</si>
  <si>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</si>
  <si>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</si>
  <si>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</si>
  <si>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</si>
  <si>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</si>
  <si>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</si>
  <si>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</si>
  <si>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</si>
  <si>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</si>
  <si>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</si>
  <si>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</si>
  <si>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</si>
  <si>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</si>
  <si>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</si>
  <si>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</si>
  <si>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</si>
  <si>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</si>
  <si>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</si>
  <si>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</si>
  <si>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</si>
  <si>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</si>
  <si>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</si>
  <si>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</si>
  <si>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</si>
  <si>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</si>
  <si>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</si>
  <si>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</si>
  <si>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</si>
  <si>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ISIC</t>
  </si>
  <si>
    <t>PROFESOR(A):</t>
  </si>
  <si>
    <t>1º</t>
  </si>
  <si>
    <t>II</t>
  </si>
  <si>
    <t>III</t>
  </si>
  <si>
    <t>IV</t>
  </si>
  <si>
    <t>T</t>
  </si>
  <si>
    <t>ISC. LILY ALEJANDRA MEDRANO MENDOZA</t>
  </si>
  <si>
    <t>ISC. DIEGO DE JESUS VELAZQUEZ LUCHO</t>
  </si>
  <si>
    <t>ISC. DIEGO DE JESUS VELASQUEZ LUCHO</t>
  </si>
  <si>
    <t>REDES DE COMPUTADORAS-A</t>
  </si>
  <si>
    <t>REDES DE COMPUTADORAS -B</t>
  </si>
  <si>
    <t>804IN</t>
  </si>
  <si>
    <t>604A</t>
  </si>
  <si>
    <t>604B</t>
  </si>
  <si>
    <t>804A</t>
  </si>
  <si>
    <t>ADMINISTRACION DE REDES</t>
  </si>
  <si>
    <t>REDES DE COMPUTADORAS-B</t>
  </si>
  <si>
    <t>8041N</t>
  </si>
  <si>
    <t>REDES DE COMPUTADORAS A</t>
  </si>
  <si>
    <t>REDES DE COMPUTADORAS B</t>
  </si>
  <si>
    <t>FEB-JUNIO-2025</t>
  </si>
  <si>
    <t>ADMINISTRACION DE REDES AP</t>
  </si>
  <si>
    <t>ADMINISTRACION DE REDES IN</t>
  </si>
  <si>
    <t>TALLER DE COMPETENCIAS PROFESIONALES</t>
  </si>
  <si>
    <t>%</t>
  </si>
  <si>
    <t>804AP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</si>
</sst>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4" workbookViewId="0">
      <selection activeCell="C18" sqref="C18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49" t="s">
        <v>3</v>
      </c>
      <c r="B6" s="29"/>
      <c r="C6" s="29"/>
      <c r="D6" s="29"/>
      <c r="E6" s="50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6" t="s">
        <v>36</v>
      </c>
      <c r="C8" s="35"/>
      <c r="D8" s="5" t="s">
        <v>6</v>
      </c>
      <c r="E8" s="6">
        <v>5</v>
      </c>
      <c r="F8" s="1"/>
      <c r="G8" s="4" t="s">
        <v>7</v>
      </c>
      <c r="H8" s="6">
        <v>3</v>
      </c>
      <c r="I8" s="45" t="s">
        <v>8</v>
      </c>
      <c r="J8" s="29"/>
      <c r="K8" s="29"/>
      <c r="L8" s="36" t="s">
        <v>55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35</v>
      </c>
      <c r="B10" s="36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6" t="s">
        <v>58</v>
      </c>
      <c r="B14" s="10" t="s">
        <v>21</v>
      </c>
      <c r="C14" s="10" t="s">
        <v>46</v>
      </c>
      <c r="D14" s="10" t="s">
        <v>34</v>
      </c>
      <c r="E14" s="10">
        <v>14</v>
      </c>
      <c r="F14" s="10">
        <v>14</v>
      </c>
      <c r="G14" s="10"/>
      <c r="H14" s="11">
        <v>1</v>
      </c>
      <c r="I14" s="10">
        <v>0</v>
      </c>
      <c r="J14" s="11">
        <v>0</v>
      </c>
      <c r="K14" s="10">
        <v>0</v>
      </c>
      <c r="L14" s="11">
        <v>0</v>
      </c>
      <c r="M14" s="10">
        <v>87.64</v>
      </c>
      <c r="N14" s="12">
        <v>0.78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26" t="s">
        <v>44</v>
      </c>
      <c r="B15" s="10" t="s">
        <v>21</v>
      </c>
      <c r="C15" s="10" t="s">
        <v>47</v>
      </c>
      <c r="D15" s="10" t="s">
        <v>34</v>
      </c>
      <c r="E15" s="10">
        <v>26</v>
      </c>
      <c r="F15" s="10">
        <v>26</v>
      </c>
      <c r="G15" s="10"/>
      <c r="H15" s="11">
        <v>1</v>
      </c>
      <c r="I15" s="10">
        <v>0</v>
      </c>
      <c r="J15" s="11">
        <v>0</v>
      </c>
      <c r="K15" s="10">
        <v>0</v>
      </c>
      <c r="L15" s="11">
        <v>0</v>
      </c>
      <c r="M15" s="10">
        <v>83</v>
      </c>
      <c r="N15" s="12">
        <v>0.56999999999999995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26" t="s">
        <v>45</v>
      </c>
      <c r="B16" s="10" t="s">
        <v>21</v>
      </c>
      <c r="C16" s="10" t="s">
        <v>48</v>
      </c>
      <c r="D16" s="10" t="s">
        <v>34</v>
      </c>
      <c r="E16" s="10">
        <v>16</v>
      </c>
      <c r="F16" s="10">
        <v>16</v>
      </c>
      <c r="G16" s="10"/>
      <c r="H16" s="11">
        <v>1</v>
      </c>
      <c r="I16" s="10">
        <v>0</v>
      </c>
      <c r="J16" s="11">
        <v>0</v>
      </c>
      <c r="K16" s="10">
        <v>0</v>
      </c>
      <c r="L16" s="11">
        <v>0</v>
      </c>
      <c r="M16" s="10">
        <v>84.54</v>
      </c>
      <c r="N16" s="12">
        <v>0.5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26" t="s">
        <v>56</v>
      </c>
      <c r="B17" s="10" t="s">
        <v>21</v>
      </c>
      <c r="C17" s="10" t="s">
        <v>60</v>
      </c>
      <c r="D17" s="10" t="s">
        <v>34</v>
      </c>
      <c r="E17" s="10">
        <v>13</v>
      </c>
      <c r="F17" s="10">
        <v>13</v>
      </c>
      <c r="G17" s="10"/>
      <c r="H17" s="11">
        <v>1</v>
      </c>
      <c r="I17" s="10">
        <v>0</v>
      </c>
      <c r="J17" s="11">
        <v>0</v>
      </c>
      <c r="K17" s="10">
        <v>0</v>
      </c>
      <c r="L17" s="11">
        <v>0</v>
      </c>
      <c r="M17" s="10">
        <v>85</v>
      </c>
      <c r="N17" s="12">
        <v>1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26" t="s">
        <v>57</v>
      </c>
      <c r="B18" s="27" t="s">
        <v>21</v>
      </c>
      <c r="C18" s="27" t="s">
        <v>46</v>
      </c>
      <c r="D18" s="27" t="s">
        <v>34</v>
      </c>
      <c r="E18" s="10">
        <v>11</v>
      </c>
      <c r="F18" s="10">
        <v>11</v>
      </c>
      <c r="G18" s="10"/>
      <c r="H18" s="11">
        <v>1</v>
      </c>
      <c r="I18" s="10">
        <v>0</v>
      </c>
      <c r="J18" s="11">
        <v>0</v>
      </c>
      <c r="K18" s="10">
        <v>0</v>
      </c>
      <c r="L18" s="11">
        <v>0</v>
      </c>
      <c r="M18" s="10">
        <v>83.63</v>
      </c>
      <c r="N18" s="12">
        <v>0.72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/>
      <c r="C28" s="16"/>
      <c r="D28" s="16"/>
      <c r="E28" s="16">
        <v>80</v>
      </c>
      <c r="F28" s="16">
        <v>80</v>
      </c>
      <c r="G28" s="16">
        <v>0</v>
      </c>
      <c r="H28" s="17"/>
      <c r="I28" s="16"/>
      <c r="J28" s="17"/>
      <c r="K28" s="16">
        <v>0</v>
      </c>
      <c r="L28" s="17">
        <v>0</v>
      </c>
      <c r="M28" s="16">
        <v>84.76</v>
      </c>
      <c r="N28" s="18">
        <v>0.71399999999999997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28" t="str">
        <f>B10</f>
        <v>MTI. MARTHA LAURA SEDAS CARDENAS</v>
      </c>
      <c r="C37" s="29"/>
      <c r="D37" s="29"/>
      <c r="E37" s="21"/>
      <c r="F37" s="21"/>
      <c r="G37" s="30" t="s">
        <v>42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6" workbookViewId="0">
      <selection activeCell="D24" sqref="D24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7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49" t="s">
        <v>3</v>
      </c>
      <c r="B6" s="29"/>
      <c r="C6" s="29"/>
      <c r="D6" s="29"/>
      <c r="E6" s="50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6">
        <v>2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FEB-JUNIO-2025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6" t="str">
        <f>'1'!B10</f>
        <v>MTI. MARTHA LAURA SEDAS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37</v>
      </c>
      <c r="C14" s="10" t="str">
        <f>'1'!C14</f>
        <v>804IN</v>
      </c>
      <c r="D14" s="10" t="str">
        <f>'1'!D14</f>
        <v>ISIC</v>
      </c>
      <c r="E14" s="10">
        <f>'1'!E14</f>
        <v>14</v>
      </c>
      <c r="F14" s="10">
        <v>10</v>
      </c>
      <c r="G14" s="10"/>
      <c r="H14" s="11"/>
      <c r="I14" s="10">
        <f t="shared" ref="I14:I17" si="0">(E14-SUM(F14:G14))-K14</f>
        <v>4</v>
      </c>
      <c r="J14" s="11"/>
      <c r="K14" s="10">
        <v>0</v>
      </c>
      <c r="L14" s="11">
        <v>0</v>
      </c>
      <c r="M14" s="10">
        <v>57.56</v>
      </c>
      <c r="N14" s="12">
        <v>0.71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0" t="str">
        <f>'1'!A15</f>
        <v>REDES DE COMPUTADORAS-A</v>
      </c>
      <c r="B15" s="10" t="s">
        <v>37</v>
      </c>
      <c r="C15" s="10" t="str">
        <f>'1'!C15</f>
        <v>604A</v>
      </c>
      <c r="D15" s="10" t="str">
        <f>'1'!D15</f>
        <v>ISIC</v>
      </c>
      <c r="E15" s="10">
        <f>'1'!E15</f>
        <v>26</v>
      </c>
      <c r="F15" s="10">
        <v>24</v>
      </c>
      <c r="G15" s="10"/>
      <c r="H15" s="11"/>
      <c r="I15" s="10">
        <f t="shared" si="0"/>
        <v>2</v>
      </c>
      <c r="J15" s="11"/>
      <c r="K15" s="10">
        <v>0</v>
      </c>
      <c r="L15" s="11">
        <v>0</v>
      </c>
      <c r="M15" s="10">
        <v>75.69</v>
      </c>
      <c r="N15" s="12">
        <v>0.79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0" t="str">
        <f>'1'!A16</f>
        <v>REDES DE COMPUTADORAS -B</v>
      </c>
      <c r="B16" s="10" t="s">
        <v>37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>
        <v>13</v>
      </c>
      <c r="G16" s="10"/>
      <c r="H16" s="11"/>
      <c r="I16" s="10">
        <f t="shared" si="0"/>
        <v>3</v>
      </c>
      <c r="J16" s="11"/>
      <c r="K16" s="10">
        <v>0</v>
      </c>
      <c r="L16" s="11">
        <v>0</v>
      </c>
      <c r="M16" s="10">
        <v>68.87</v>
      </c>
      <c r="N16" s="12">
        <v>0.81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23" t="str">
        <f>'1'!A17</f>
        <v>ADMINISTRACION DE REDES AP</v>
      </c>
      <c r="B17" s="10" t="s">
        <v>37</v>
      </c>
      <c r="C17" s="10" t="str">
        <f>'1'!C17</f>
        <v>804AP</v>
      </c>
      <c r="D17" s="10" t="str">
        <f>'1'!D17</f>
        <v>ISIC</v>
      </c>
      <c r="E17" s="10">
        <f>'1'!E17</f>
        <v>13</v>
      </c>
      <c r="F17" s="10">
        <v>13</v>
      </c>
      <c r="G17" s="10"/>
      <c r="H17" s="11"/>
      <c r="I17" s="10">
        <f t="shared" si="0"/>
        <v>0</v>
      </c>
      <c r="J17" s="11"/>
      <c r="K17" s="10">
        <v>0</v>
      </c>
      <c r="L17" s="11">
        <v>0</v>
      </c>
      <c r="M17" s="10">
        <v>78.150000000000006</v>
      </c>
      <c r="N17" s="12">
        <v>0.46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0" t="str">
        <f>'1'!A18</f>
        <v>ADMINISTRACION DE REDES IN</v>
      </c>
      <c r="B18" s="10" t="s">
        <v>37</v>
      </c>
      <c r="C18" s="10" t="s">
        <v>46</v>
      </c>
      <c r="D18" s="10" t="s">
        <v>34</v>
      </c>
      <c r="E18" s="10">
        <v>11</v>
      </c>
      <c r="F18" s="10">
        <v>11</v>
      </c>
      <c r="G18" s="10"/>
      <c r="H18" s="11"/>
      <c r="I18" s="10">
        <v>0</v>
      </c>
      <c r="J18" s="11"/>
      <c r="K18" s="10">
        <v>0</v>
      </c>
      <c r="L18" s="11">
        <v>0</v>
      </c>
      <c r="M18" s="10">
        <v>79</v>
      </c>
      <c r="N18" s="12">
        <v>0.45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/>
      <c r="C28" s="16"/>
      <c r="D28" s="16"/>
      <c r="E28" s="16">
        <v>80</v>
      </c>
      <c r="F28" s="16">
        <v>71</v>
      </c>
      <c r="G28" s="16"/>
      <c r="H28" s="17"/>
      <c r="I28" s="16">
        <v>9</v>
      </c>
      <c r="J28" s="17" t="s">
        <v>59</v>
      </c>
      <c r="K28" s="16"/>
      <c r="L28" s="17"/>
      <c r="M28" s="16">
        <v>71.849999999999994</v>
      </c>
      <c r="N28" s="18">
        <v>0.64400000000000002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28" t="str">
        <f>B10</f>
        <v>MTI. MARTHA LAURA SEDAS CARDENAS</v>
      </c>
      <c r="C37" s="29"/>
      <c r="D37" s="29"/>
      <c r="E37" s="21"/>
      <c r="F37" s="21"/>
      <c r="G37" s="30" t="s">
        <v>41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5" workbookViewId="0">
      <selection activeCell="M18" sqref="M18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49" t="s">
        <v>3</v>
      </c>
      <c r="B6" s="29"/>
      <c r="C6" s="29"/>
      <c r="D6" s="29"/>
      <c r="E6" s="50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6">
        <v>3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FEB-JUNIO-2025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6" t="str">
        <f>'1'!B10</f>
        <v>MTI. MARTHA LAURA SEDAS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38</v>
      </c>
      <c r="C14" s="10" t="str">
        <f>'1'!C14</f>
        <v>804IN</v>
      </c>
      <c r="D14" s="10" t="str">
        <f>'1'!D14</f>
        <v>ISIC</v>
      </c>
      <c r="E14" s="10">
        <f>'1'!E14</f>
        <v>14</v>
      </c>
      <c r="F14" s="10"/>
      <c r="G14" s="10"/>
      <c r="H14" s="11"/>
      <c r="I14" s="10">
        <v>0</v>
      </c>
      <c r="J14" s="11"/>
      <c r="K14" s="10">
        <v>0</v>
      </c>
      <c r="L14" s="11">
        <v>0</v>
      </c>
      <c r="M14" s="10"/>
      <c r="N14" s="12">
        <v>0.87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0" t="str">
        <f>'1'!A15</f>
        <v>REDES DE COMPUTADORAS-A</v>
      </c>
      <c r="B15" s="10" t="s">
        <v>38</v>
      </c>
      <c r="C15" s="10" t="str">
        <f>'1'!C15</f>
        <v>604A</v>
      </c>
      <c r="D15" s="10" t="str">
        <f>'1'!D15</f>
        <v>ISIC</v>
      </c>
      <c r="E15" s="10">
        <f>'1'!E15</f>
        <v>26</v>
      </c>
      <c r="F15" s="10"/>
      <c r="G15" s="10"/>
      <c r="H15" s="11"/>
      <c r="I15" s="10">
        <f t="shared" ref="I15:I16" si="0">(E15-SUM(F15:G15))-K15</f>
        <v>26</v>
      </c>
      <c r="J15" s="11"/>
      <c r="K15" s="10">
        <v>0</v>
      </c>
      <c r="L15" s="11">
        <v>0</v>
      </c>
      <c r="M15" s="10"/>
      <c r="N15" s="12">
        <v>0.66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0" t="str">
        <f>'1'!A16</f>
        <v>REDES DE COMPUTADORAS -B</v>
      </c>
      <c r="B16" s="10" t="s">
        <v>38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/>
      <c r="G16" s="10"/>
      <c r="H16" s="11"/>
      <c r="I16" s="10">
        <f t="shared" si="0"/>
        <v>16</v>
      </c>
      <c r="J16" s="11"/>
      <c r="K16" s="10">
        <v>0</v>
      </c>
      <c r="L16" s="11">
        <v>0</v>
      </c>
      <c r="M16" s="10"/>
      <c r="N16" s="12">
        <v>0.75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23" t="str">
        <f>'1'!A17</f>
        <v>ADMINISTRACION DE REDES AP</v>
      </c>
      <c r="B17" s="10" t="s">
        <v>38</v>
      </c>
      <c r="C17" s="10" t="str">
        <f>'1'!C17</f>
        <v>804AP</v>
      </c>
      <c r="D17" s="10" t="str">
        <f>'1'!D17</f>
        <v>ISIC</v>
      </c>
      <c r="E17" s="10">
        <f>'1'!E17</f>
        <v>13</v>
      </c>
      <c r="F17" s="10"/>
      <c r="G17" s="10"/>
      <c r="H17" s="11"/>
      <c r="I17" s="10">
        <v>2</v>
      </c>
      <c r="J17" s="11"/>
      <c r="K17" s="10">
        <v>0</v>
      </c>
      <c r="L17" s="11">
        <v>0</v>
      </c>
      <c r="M17" s="10"/>
      <c r="N17" s="12">
        <v>0.2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28" t="str">
        <f>B10</f>
        <v>MTI. MARTHA LAURA SEDAS CARDENAS</v>
      </c>
      <c r="C37" s="29"/>
      <c r="D37" s="29"/>
      <c r="E37" s="21"/>
      <c r="F37" s="21"/>
      <c r="G37" s="30" t="s">
        <v>43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1" workbookViewId="0">
      <selection activeCell="F17" sqref="F17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49" t="s">
        <v>3</v>
      </c>
      <c r="B6" s="29"/>
      <c r="C6" s="29"/>
      <c r="D6" s="29"/>
      <c r="E6" s="50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6">
        <v>4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FEB-JUNIO-2025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6" t="str">
        <f>'1'!B10</f>
        <v>MTI. MARTHA LAURA SEDAS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39</v>
      </c>
      <c r="C14" s="10" t="str">
        <f>'1'!C14</f>
        <v>804IN</v>
      </c>
      <c r="D14" s="10" t="str">
        <f>'1'!D14</f>
        <v>ISIC</v>
      </c>
      <c r="E14" s="10">
        <f>'1'!E14</f>
        <v>14</v>
      </c>
      <c r="F14" s="10"/>
      <c r="G14" s="10"/>
      <c r="H14" s="11"/>
      <c r="I14" s="10">
        <f t="shared" ref="I14:I17" si="0">(E14-SUM(F14:G14))-K14</f>
        <v>14</v>
      </c>
      <c r="J14" s="11"/>
      <c r="K14" s="10">
        <v>0</v>
      </c>
      <c r="L14" s="11"/>
      <c r="M14" s="10"/>
      <c r="N14" s="12">
        <v>0.86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0" t="str">
        <f>'1'!A15</f>
        <v>REDES DE COMPUTADORAS-A</v>
      </c>
      <c r="B15" s="10" t="s">
        <v>39</v>
      </c>
      <c r="C15" s="10" t="str">
        <f>'1'!C15</f>
        <v>604A</v>
      </c>
      <c r="D15" s="10" t="str">
        <f>'1'!D15</f>
        <v>ISIC</v>
      </c>
      <c r="E15" s="10">
        <f>'1'!E15</f>
        <v>26</v>
      </c>
      <c r="F15" s="10"/>
      <c r="G15" s="10"/>
      <c r="H15" s="11"/>
      <c r="I15" s="10">
        <f t="shared" si="0"/>
        <v>26</v>
      </c>
      <c r="J15" s="11"/>
      <c r="K15" s="10">
        <v>0</v>
      </c>
      <c r="L15" s="11"/>
      <c r="M15" s="10"/>
      <c r="N15" s="12">
        <v>0.75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0" t="s">
        <v>51</v>
      </c>
      <c r="B16" s="10" t="s">
        <v>39</v>
      </c>
      <c r="C16" s="10" t="s">
        <v>48</v>
      </c>
      <c r="D16" s="10" t="str">
        <f>'1'!D16</f>
        <v>ISIC</v>
      </c>
      <c r="E16" s="10">
        <v>25</v>
      </c>
      <c r="F16" s="10"/>
      <c r="G16" s="10"/>
      <c r="H16" s="11"/>
      <c r="I16" s="10">
        <f t="shared" si="0"/>
        <v>25</v>
      </c>
      <c r="J16" s="11"/>
      <c r="K16" s="10">
        <v>0</v>
      </c>
      <c r="L16" s="11"/>
      <c r="M16" s="10"/>
      <c r="N16" s="12">
        <v>0.8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0" t="s">
        <v>50</v>
      </c>
      <c r="B17" s="10" t="s">
        <v>39</v>
      </c>
      <c r="C17" s="10" t="s">
        <v>49</v>
      </c>
      <c r="D17" s="10" t="str">
        <f>'1'!D17</f>
        <v>ISIC</v>
      </c>
      <c r="E17" s="10">
        <v>22</v>
      </c>
      <c r="F17" s="10"/>
      <c r="G17" s="10"/>
      <c r="H17" s="11"/>
      <c r="I17" s="10">
        <f t="shared" si="0"/>
        <v>22</v>
      </c>
      <c r="J17" s="11"/>
      <c r="K17" s="10">
        <v>0</v>
      </c>
      <c r="L17" s="11"/>
      <c r="M17" s="10"/>
      <c r="N17" s="12">
        <v>0.81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28" t="str">
        <f>B10</f>
        <v>MTI. MARTHA LAURA SEDAS CARDENAS</v>
      </c>
      <c r="C37" s="29"/>
      <c r="D37" s="29"/>
      <c r="E37" s="21"/>
      <c r="F37" s="21"/>
      <c r="G37" s="30" t="s">
        <v>43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5" workbookViewId="0">
      <selection activeCell="M15" sqref="M15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49" t="s">
        <v>3</v>
      </c>
      <c r="B6" s="29"/>
      <c r="C6" s="29"/>
      <c r="D6" s="29"/>
      <c r="E6" s="50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6" t="s">
        <v>32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FEB-JUNIO-2025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6" t="str">
        <f>'1'!B10</f>
        <v>MTI. MARTHA LAURA SEDAS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40</v>
      </c>
      <c r="C14" s="10" t="s">
        <v>52</v>
      </c>
      <c r="D14" s="10" t="str">
        <f>'1'!D14</f>
        <v>ISIC</v>
      </c>
      <c r="E14" s="10">
        <f>'1'!E14</f>
        <v>14</v>
      </c>
      <c r="F14" s="10"/>
      <c r="G14" s="10"/>
      <c r="H14" s="11"/>
      <c r="I14" s="10">
        <v>0</v>
      </c>
      <c r="J14" s="11">
        <v>0</v>
      </c>
      <c r="K14" s="10">
        <v>0</v>
      </c>
      <c r="L14" s="11">
        <f t="shared" ref="L14:L17" si="0">K14/E14</f>
        <v>0</v>
      </c>
      <c r="M14" s="10"/>
      <c r="N14" s="12">
        <v>0.84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22" t="s">
        <v>53</v>
      </c>
      <c r="B15" s="10" t="s">
        <v>40</v>
      </c>
      <c r="C15" s="10" t="s">
        <v>47</v>
      </c>
      <c r="D15" s="10" t="str">
        <f>'1'!D15</f>
        <v>ISIC</v>
      </c>
      <c r="E15" s="10">
        <f>'1'!E15</f>
        <v>26</v>
      </c>
      <c r="F15" s="10"/>
      <c r="G15" s="10"/>
      <c r="H15" s="11"/>
      <c r="I15" s="10">
        <v>0</v>
      </c>
      <c r="J15" s="11">
        <v>0</v>
      </c>
      <c r="K15" s="10">
        <v>0</v>
      </c>
      <c r="L15" s="11">
        <f t="shared" si="0"/>
        <v>0</v>
      </c>
      <c r="M15" s="10"/>
      <c r="N15" s="12">
        <v>0.9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22" t="s">
        <v>54</v>
      </c>
      <c r="B16" s="10" t="s">
        <v>40</v>
      </c>
      <c r="C16" s="10" t="s">
        <v>48</v>
      </c>
      <c r="D16" s="10" t="str">
        <f>'1'!D16</f>
        <v>ISIC</v>
      </c>
      <c r="E16" s="24">
        <f>'1'!E16</f>
        <v>16</v>
      </c>
      <c r="F16" s="10"/>
      <c r="G16" s="10"/>
      <c r="H16" s="11"/>
      <c r="I16" s="10"/>
      <c r="J16" s="11">
        <v>0</v>
      </c>
      <c r="K16" s="10">
        <v>0</v>
      </c>
      <c r="L16" s="11">
        <f t="shared" si="0"/>
        <v>0</v>
      </c>
      <c r="M16" s="24"/>
      <c r="N16" s="25">
        <v>0.68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0" t="s">
        <v>50</v>
      </c>
      <c r="B17" s="10" t="s">
        <v>40</v>
      </c>
      <c r="C17" s="10" t="s">
        <v>49</v>
      </c>
      <c r="D17" s="10" t="str">
        <f>'1'!D17</f>
        <v>ISIC</v>
      </c>
      <c r="E17" s="10">
        <f>'1'!E17</f>
        <v>13</v>
      </c>
      <c r="F17" s="10"/>
      <c r="G17" s="10"/>
      <c r="H17" s="11"/>
      <c r="I17" s="10"/>
      <c r="J17" s="11">
        <v>0</v>
      </c>
      <c r="K17" s="10">
        <v>0</v>
      </c>
      <c r="L17" s="11">
        <f t="shared" si="0"/>
        <v>0</v>
      </c>
      <c r="M17" s="10"/>
      <c r="N17" s="12">
        <v>0.77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22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0">
        <f>'1'!A19</f>
        <v>0</v>
      </c>
      <c r="B19" s="10"/>
      <c r="C19" s="10">
        <f>'1'!C19</f>
        <v>0</v>
      </c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1">SUM(E14:E27)</f>
        <v>69</v>
      </c>
      <c r="F28" s="16">
        <f t="shared" si="1"/>
        <v>0</v>
      </c>
      <c r="G28" s="16">
        <f t="shared" si="1"/>
        <v>0</v>
      </c>
      <c r="H28" s="17">
        <f>SUM(F28:G28)/E28</f>
        <v>0</v>
      </c>
      <c r="I28" s="16">
        <f>(E28-SUM(F28:G28))-K28</f>
        <v>69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 t="shared" ref="M28:N28" si="2">AVERAGE(M14:M27)</f>
        <v>#DIV/0!</v>
      </c>
      <c r="N28" s="18">
        <f t="shared" si="2"/>
        <v>0.79749999999999999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28" t="str">
        <f>B10</f>
        <v>MTI. MARTHA LAURA SEDAS CARDENAS</v>
      </c>
      <c r="C37" s="29"/>
      <c r="D37" s="29"/>
      <c r="E37" s="21"/>
      <c r="F37" s="21"/>
      <c r="G37" s="30" t="s">
        <v>43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marthasedas</cp:lastModifiedBy>
  <cp:lastPrinted>2023-01-18T20:21:38Z</cp:lastPrinted>
  <dcterms:created xsi:type="dcterms:W3CDTF">2021-11-22T14:45:25Z</dcterms:created>
  <dcterms:modified xsi:type="dcterms:W3CDTF">2025-04-05T01:30:13Z</dcterms:modified>
</cp:coreProperties>
</file>