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comments1.xml" ContentType="application/vnd.openxmlformats-officedocument.spreadsheetml.comment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_rels/drawing5.xml.rels" ContentType="application/vnd.openxmlformats-package.relationships+xml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vmlDrawing4.vml" ContentType="application/vnd.openxmlformats-officedocument.vmlDrawing"/>
  <Override PartName="/xl/drawings/vmlDrawing2.vml" ContentType="application/vnd.openxmlformats-officedocument.vmlDrawing"/>
  <Override PartName="/xl/drawings/vmlDrawing5.vml" ContentType="application/vnd.openxmlformats-officedocument.vmlDrawing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mments3.xml" ContentType="application/vnd.openxmlformats-officedocument.spreadsheetml.comments+xml"/>
  <Override PartName="/xl/media/image1.png" ContentType="image/png"/>
  <Override PartName="/xl/media/image2.png" ContentType="image/png"/>
  <Override PartName="/xl/comments4.xml" ContentType="application/vnd.openxmlformats-officedocument.spreadsheetml.comment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1" sheetId="1" state="visible" r:id="rId3"/>
    <sheet name="2" sheetId="2" state="visible" r:id="rId4"/>
    <sheet name="3" sheetId="3" state="visible" r:id="rId5"/>
    <sheet name="4" sheetId="4" state="visible" r:id="rId6"/>
    <sheet name="Final" sheetId="5" state="visible" r:id="rId7"/>
  </sheets>
  <definedNames>
    <definedName function="false" hidden="false" localSheetId="0" name="_xlnm.Print_Area" vbProcedure="false">'1'!$A$1:$N$37</definedName>
    <definedName function="false" hidden="false" localSheetId="1" name="_xlnm.Print_Area" vbProcedure="false">'2'!$A$1:$N$37</definedName>
    <definedName function="false" hidden="false" localSheetId="2" name="_xlnm.Print_Area" vbProcedure="false">'3'!$A$1:$N$39</definedName>
    <definedName function="false" hidden="false" localSheetId="3" name="_xlnm.Print_Area" vbProcedure="false">'4'!$A$1:$N$37</definedName>
    <definedName function="false" hidden="false" localSheetId="4" name="_xlnm.Print_Area" vbProcedure="false">Final!$A$1:$N$37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E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E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E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E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<sst xmlns="http://schemas.openxmlformats.org/spreadsheetml/2006/main" count="226" uniqueCount="58">
  <si>
    <t xml:space="preserve">Reporte Parcial y Final del Semestre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</si>
  <si>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</si>
  <si>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</si>
  <si>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</si>
  <si>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</si>
  <si>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Reporte No.</t>
  </si>
  <si>
    <t xml:space="preserve">1°</t>
  </si>
  <si>
    <t xml:space="preserve">Grupos Atendidos:</t>
  </si>
  <si>
    <t xml:space="preserve">Asig. dif.</t>
  </si>
  <si>
    <t xml:space="preserve">Periodo Escolar:</t>
  </si>
  <si>
    <t xml:space="preserve">FEBRERO-JUNIO 2025</t>
  </si>
  <si>
    <t xml:space="preserve">PROFESOR (A):</t>
  </si>
  <si>
    <t xml:space="preserve">MTI. ROSARIO CARVAJAL HERNÁNDEZ</t>
  </si>
  <si>
    <t xml:space="preserve">ASIGNATURA</t>
  </si>
  <si>
    <t xml:space="preserve">UNI.</t>
  </si>
  <si>
    <t xml:space="preserve">SEM.</t>
  </si>
  <si>
    <t xml:space="preserve">CARRERA</t>
  </si>
  <si>
    <t xml:space="preserve">A</t>
  </si>
  <si>
    <t xml:space="preserve">B</t>
  </si>
  <si>
    <t xml:space="preserve">C</t>
  </si>
  <si>
    <t xml:space="preserve">D</t>
  </si>
  <si>
    <t xml:space="preserve">E</t>
  </si>
  <si>
    <t xml:space="preserve">F</t>
  </si>
  <si>
    <t xml:space="preserve">G</t>
  </si>
  <si>
    <t xml:space="preserve">H</t>
  </si>
  <si>
    <t xml:space="preserve">I</t>
  </si>
  <si>
    <t xml:space="preserve">EP/O</t>
  </si>
  <si>
    <t xml:space="preserve">ES/R</t>
  </si>
  <si>
    <t xml:space="preserve">REDES DE COMPUTADORAS</t>
  </si>
  <si>
    <t xml:space="preserve">410A</t>
  </si>
  <si>
    <t xml:space="preserve">IINF</t>
  </si>
  <si>
    <t xml:space="preserve">ADMINISTRACIÓN DE SERVIDORES</t>
  </si>
  <si>
    <t xml:space="preserve">610A</t>
  </si>
  <si>
    <t xml:space="preserve">SEGURIDAD INFORMÁTICA </t>
  </si>
  <si>
    <t xml:space="preserve">S/E</t>
  </si>
  <si>
    <t xml:space="preserve">810B</t>
  </si>
  <si>
    <t xml:space="preserve">APRENDIZAJE AUTOMÁTICO</t>
  </si>
  <si>
    <t xml:space="preserve">TOTAL</t>
  </si>
  <si>
    <t xml:space="preserve">-</t>
  </si>
  <si>
    <t xml:space="preserve"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</si>
  <si>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 xml:space="preserve">PROFESOR(A)</t>
  </si>
  <si>
    <t xml:space="preserve">JEFA(E) DE CARRERA</t>
  </si>
  <si>
    <t xml:space="preserve">I.S.C MARCOS CAGAL ORTIZ</t>
  </si>
  <si>
    <t xml:space="preserve">II</t>
  </si>
  <si>
    <t xml:space="preserve">I </t>
  </si>
  <si>
    <t xml:space="preserve">III</t>
  </si>
  <si>
    <t xml:space="preserve">AUDITORIA INFORMÁTICA</t>
  </si>
  <si>
    <t xml:space="preserve">IV</t>
  </si>
  <si>
    <t xml:space="preserve">510A</t>
  </si>
  <si>
    <t xml:space="preserve">DISEÑO DE NEGOCIOS DIGITALES </t>
  </si>
  <si>
    <t xml:space="preserve">710B</t>
  </si>
  <si>
    <t xml:space="preserve">V</t>
  </si>
  <si>
    <t xml:space="preserve">ESTRATEGIAS PARA EL CRECIMIENTO PROFESIONAL</t>
  </si>
  <si>
    <t xml:space="preserve">VI</t>
  </si>
  <si>
    <t xml:space="preserve">910B</t>
  </si>
  <si>
    <t xml:space="preserve">Final</t>
  </si>
  <si>
    <t xml:space="preserve">T</t>
  </si>
  <si>
    <t xml:space="preserve">81%%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</si>
</sst>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%"/>
    <numFmt numFmtId="166" formatCode="0.0%"/>
    <numFmt numFmtId="167" formatCode="General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sz val="10"/>
      <name val="Arial"/>
      <family val="2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righ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5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7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2" borderId="9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2" borderId="1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6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2430720</xdr:colOff>
      <xdr:row>0</xdr:row>
      <xdr:rowOff>739440</xdr:rowOff>
    </xdr:to>
    <xdr:pic>
      <xdr:nvPicPr>
        <xdr:cNvPr id="0" name="Imagen 3" descr=""/>
        <xdr:cNvPicPr/>
      </xdr:nvPicPr>
      <xdr:blipFill>
        <a:blip r:embed="rId1"/>
        <a:stretch/>
      </xdr:blipFill>
      <xdr:spPr>
        <a:xfrm>
          <a:off x="0" y="0"/>
          <a:ext cx="2430720" cy="739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80640</xdr:colOff>
      <xdr:row>0</xdr:row>
      <xdr:rowOff>56160</xdr:rowOff>
    </xdr:from>
    <xdr:to>
      <xdr:col>13</xdr:col>
      <xdr:colOff>628560</xdr:colOff>
      <xdr:row>0</xdr:row>
      <xdr:rowOff>748080</xdr:rowOff>
    </xdr:to>
    <xdr:pic>
      <xdr:nvPicPr>
        <xdr:cNvPr id="1" name="Imagen 1" descr=""/>
        <xdr:cNvPicPr/>
      </xdr:nvPicPr>
      <xdr:blipFill>
        <a:blip r:embed="rId2"/>
        <a:stretch/>
      </xdr:blipFill>
      <xdr:spPr>
        <a:xfrm>
          <a:off x="9381960" y="56160"/>
          <a:ext cx="1353960" cy="69192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714960</xdr:colOff>
      <xdr:row>38</xdr:row>
      <xdr:rowOff>35640</xdr:rowOff>
    </xdr:to>
    <xdr:sp>
      <xdr:nvSpPr>
        <xdr:cNvPr id="2" name="CustomShape 1" hidden="1"/>
        <xdr:cNvSpPr/>
      </xdr:nvSpPr>
      <xdr:spPr>
        <a:xfrm>
          <a:off x="0" y="0"/>
          <a:ext cx="10016280" cy="94456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2430720</xdr:colOff>
      <xdr:row>0</xdr:row>
      <xdr:rowOff>739440</xdr:rowOff>
    </xdr:to>
    <xdr:pic>
      <xdr:nvPicPr>
        <xdr:cNvPr id="3" name="Imagen 1" descr=""/>
        <xdr:cNvPicPr/>
      </xdr:nvPicPr>
      <xdr:blipFill>
        <a:blip r:embed="rId1"/>
        <a:stretch/>
      </xdr:blipFill>
      <xdr:spPr>
        <a:xfrm>
          <a:off x="0" y="0"/>
          <a:ext cx="2430720" cy="739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123840</xdr:colOff>
      <xdr:row>0</xdr:row>
      <xdr:rowOff>33480</xdr:rowOff>
    </xdr:from>
    <xdr:to>
      <xdr:col>13</xdr:col>
      <xdr:colOff>671760</xdr:colOff>
      <xdr:row>0</xdr:row>
      <xdr:rowOff>725400</xdr:rowOff>
    </xdr:to>
    <xdr:pic>
      <xdr:nvPicPr>
        <xdr:cNvPr id="4" name="Imagen 2" descr=""/>
        <xdr:cNvPicPr/>
      </xdr:nvPicPr>
      <xdr:blipFill>
        <a:blip r:embed="rId2"/>
        <a:stretch/>
      </xdr:blipFill>
      <xdr:spPr>
        <a:xfrm>
          <a:off x="9425160" y="33480"/>
          <a:ext cx="1353960" cy="69192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713160</xdr:colOff>
      <xdr:row>38</xdr:row>
      <xdr:rowOff>186120</xdr:rowOff>
    </xdr:to>
    <xdr:sp>
      <xdr:nvSpPr>
        <xdr:cNvPr id="5" name="CustomShape 1" hidden="1"/>
        <xdr:cNvSpPr/>
      </xdr:nvSpPr>
      <xdr:spPr>
        <a:xfrm>
          <a:off x="0" y="0"/>
          <a:ext cx="10014480" cy="9669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713160</xdr:colOff>
      <xdr:row>38</xdr:row>
      <xdr:rowOff>186120</xdr:rowOff>
    </xdr:to>
    <xdr:sp>
      <xdr:nvSpPr>
        <xdr:cNvPr id="6" name="CustomShape 1" hidden="1"/>
        <xdr:cNvSpPr/>
      </xdr:nvSpPr>
      <xdr:spPr>
        <a:xfrm>
          <a:off x="0" y="0"/>
          <a:ext cx="10014480" cy="9669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713160</xdr:colOff>
      <xdr:row>38</xdr:row>
      <xdr:rowOff>186120</xdr:rowOff>
    </xdr:to>
    <xdr:sp>
      <xdr:nvSpPr>
        <xdr:cNvPr id="7" name="CustomShape 1" hidden="1"/>
        <xdr:cNvSpPr/>
      </xdr:nvSpPr>
      <xdr:spPr>
        <a:xfrm>
          <a:off x="0" y="0"/>
          <a:ext cx="10014480" cy="9669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2430720</xdr:colOff>
      <xdr:row>0</xdr:row>
      <xdr:rowOff>739440</xdr:rowOff>
    </xdr:to>
    <xdr:pic>
      <xdr:nvPicPr>
        <xdr:cNvPr id="8" name="Imagen 1" descr=""/>
        <xdr:cNvPicPr/>
      </xdr:nvPicPr>
      <xdr:blipFill>
        <a:blip r:embed="rId1"/>
        <a:stretch/>
      </xdr:blipFill>
      <xdr:spPr>
        <a:xfrm>
          <a:off x="0" y="0"/>
          <a:ext cx="2430720" cy="739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123840</xdr:colOff>
      <xdr:row>0</xdr:row>
      <xdr:rowOff>67320</xdr:rowOff>
    </xdr:from>
    <xdr:to>
      <xdr:col>13</xdr:col>
      <xdr:colOff>671760</xdr:colOff>
      <xdr:row>0</xdr:row>
      <xdr:rowOff>759240</xdr:rowOff>
    </xdr:to>
    <xdr:pic>
      <xdr:nvPicPr>
        <xdr:cNvPr id="9" name="Imagen 2" descr=""/>
        <xdr:cNvPicPr/>
      </xdr:nvPicPr>
      <xdr:blipFill>
        <a:blip r:embed="rId2"/>
        <a:stretch/>
      </xdr:blipFill>
      <xdr:spPr>
        <a:xfrm>
          <a:off x="9425160" y="67320"/>
          <a:ext cx="1353960" cy="69192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713160</xdr:colOff>
      <xdr:row>39</xdr:row>
      <xdr:rowOff>178200</xdr:rowOff>
    </xdr:to>
    <xdr:sp>
      <xdr:nvSpPr>
        <xdr:cNvPr id="10" name="CustomShape 1" hidden="1"/>
        <xdr:cNvSpPr/>
      </xdr:nvSpPr>
      <xdr:spPr>
        <a:xfrm>
          <a:off x="0" y="0"/>
          <a:ext cx="10014480" cy="9820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713160</xdr:colOff>
      <xdr:row>39</xdr:row>
      <xdr:rowOff>178200</xdr:rowOff>
    </xdr:to>
    <xdr:sp>
      <xdr:nvSpPr>
        <xdr:cNvPr id="11" name="CustomShape 1" hidden="1"/>
        <xdr:cNvSpPr/>
      </xdr:nvSpPr>
      <xdr:spPr>
        <a:xfrm>
          <a:off x="0" y="0"/>
          <a:ext cx="10014480" cy="9820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713160</xdr:colOff>
      <xdr:row>39</xdr:row>
      <xdr:rowOff>178200</xdr:rowOff>
    </xdr:to>
    <xdr:sp>
      <xdr:nvSpPr>
        <xdr:cNvPr id="12" name="CustomShape 1" hidden="1"/>
        <xdr:cNvSpPr/>
      </xdr:nvSpPr>
      <xdr:spPr>
        <a:xfrm>
          <a:off x="0" y="0"/>
          <a:ext cx="10014480" cy="9820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2430720</xdr:colOff>
      <xdr:row>0</xdr:row>
      <xdr:rowOff>739440</xdr:rowOff>
    </xdr:to>
    <xdr:pic>
      <xdr:nvPicPr>
        <xdr:cNvPr id="13" name="Imagen 1" descr=""/>
        <xdr:cNvPicPr/>
      </xdr:nvPicPr>
      <xdr:blipFill>
        <a:blip r:embed="rId1"/>
        <a:stretch/>
      </xdr:blipFill>
      <xdr:spPr>
        <a:xfrm>
          <a:off x="0" y="0"/>
          <a:ext cx="2430720" cy="739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112680</xdr:colOff>
      <xdr:row>0</xdr:row>
      <xdr:rowOff>45000</xdr:rowOff>
    </xdr:from>
    <xdr:to>
      <xdr:col>13</xdr:col>
      <xdr:colOff>660600</xdr:colOff>
      <xdr:row>0</xdr:row>
      <xdr:rowOff>736920</xdr:rowOff>
    </xdr:to>
    <xdr:pic>
      <xdr:nvPicPr>
        <xdr:cNvPr id="14" name="Imagen 2" descr=""/>
        <xdr:cNvPicPr/>
      </xdr:nvPicPr>
      <xdr:blipFill>
        <a:blip r:embed="rId2"/>
        <a:stretch/>
      </xdr:blipFill>
      <xdr:spPr>
        <a:xfrm>
          <a:off x="9414000" y="45000"/>
          <a:ext cx="1353960" cy="69192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713160</xdr:colOff>
      <xdr:row>38</xdr:row>
      <xdr:rowOff>8280</xdr:rowOff>
    </xdr:to>
    <xdr:sp>
      <xdr:nvSpPr>
        <xdr:cNvPr id="15" name="CustomShape 1" hidden="1"/>
        <xdr:cNvSpPr/>
      </xdr:nvSpPr>
      <xdr:spPr>
        <a:xfrm>
          <a:off x="0" y="0"/>
          <a:ext cx="10014480" cy="96368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713160</xdr:colOff>
      <xdr:row>38</xdr:row>
      <xdr:rowOff>8280</xdr:rowOff>
    </xdr:to>
    <xdr:sp>
      <xdr:nvSpPr>
        <xdr:cNvPr id="16" name="CustomShape 1" hidden="1"/>
        <xdr:cNvSpPr/>
      </xdr:nvSpPr>
      <xdr:spPr>
        <a:xfrm>
          <a:off x="0" y="0"/>
          <a:ext cx="10014480" cy="96368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713160</xdr:colOff>
      <xdr:row>38</xdr:row>
      <xdr:rowOff>8280</xdr:rowOff>
    </xdr:to>
    <xdr:sp>
      <xdr:nvSpPr>
        <xdr:cNvPr id="17" name="CustomShape 1" hidden="1"/>
        <xdr:cNvSpPr/>
      </xdr:nvSpPr>
      <xdr:spPr>
        <a:xfrm>
          <a:off x="0" y="0"/>
          <a:ext cx="10014480" cy="96368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2430720</xdr:colOff>
      <xdr:row>0</xdr:row>
      <xdr:rowOff>739440</xdr:rowOff>
    </xdr:to>
    <xdr:pic>
      <xdr:nvPicPr>
        <xdr:cNvPr id="18" name="Imagen 1" descr=""/>
        <xdr:cNvPicPr/>
      </xdr:nvPicPr>
      <xdr:blipFill>
        <a:blip r:embed="rId1"/>
        <a:stretch/>
      </xdr:blipFill>
      <xdr:spPr>
        <a:xfrm>
          <a:off x="0" y="0"/>
          <a:ext cx="2430720" cy="739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112320</xdr:colOff>
      <xdr:row>0</xdr:row>
      <xdr:rowOff>22320</xdr:rowOff>
    </xdr:from>
    <xdr:to>
      <xdr:col>13</xdr:col>
      <xdr:colOff>660240</xdr:colOff>
      <xdr:row>0</xdr:row>
      <xdr:rowOff>714240</xdr:rowOff>
    </xdr:to>
    <xdr:pic>
      <xdr:nvPicPr>
        <xdr:cNvPr id="19" name="Imagen 2" descr=""/>
        <xdr:cNvPicPr/>
      </xdr:nvPicPr>
      <xdr:blipFill>
        <a:blip r:embed="rId2"/>
        <a:stretch/>
      </xdr:blipFill>
      <xdr:spPr>
        <a:xfrm>
          <a:off x="9413640" y="22320"/>
          <a:ext cx="1353960" cy="69192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713160</xdr:colOff>
      <xdr:row>38</xdr:row>
      <xdr:rowOff>7920</xdr:rowOff>
    </xdr:to>
    <xdr:sp>
      <xdr:nvSpPr>
        <xdr:cNvPr id="20" name="CustomShape 1" hidden="1"/>
        <xdr:cNvSpPr/>
      </xdr:nvSpPr>
      <xdr:spPr>
        <a:xfrm>
          <a:off x="0" y="0"/>
          <a:ext cx="10014480" cy="95004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713160</xdr:colOff>
      <xdr:row>38</xdr:row>
      <xdr:rowOff>7920</xdr:rowOff>
    </xdr:to>
    <xdr:sp>
      <xdr:nvSpPr>
        <xdr:cNvPr id="21" name="CustomShape 1" hidden="1"/>
        <xdr:cNvSpPr/>
      </xdr:nvSpPr>
      <xdr:spPr>
        <a:xfrm>
          <a:off x="0" y="0"/>
          <a:ext cx="10014480" cy="95004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713160</xdr:colOff>
      <xdr:row>38</xdr:row>
      <xdr:rowOff>7920</xdr:rowOff>
    </xdr:to>
    <xdr:sp>
      <xdr:nvSpPr>
        <xdr:cNvPr id="22" name="CustomShape 1" hidden="1"/>
        <xdr:cNvSpPr/>
      </xdr:nvSpPr>
      <xdr:spPr>
        <a:xfrm>
          <a:off x="0" y="0"/>
          <a:ext cx="10014480" cy="95004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5" colorId="64" zoomScale="65" zoomScaleNormal="65" zoomScalePageLayoutView="100" workbookViewId="0">
      <selection pane="topLeft" activeCell="G37" activeCellId="0" sqref="G37"/>
    </sheetView>
  </sheetViews>
  <sheetFormatPr defaultColWidth="8.90234375"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4"/>
    <col collapsed="false" customWidth="true" hidden="false" outlineLevel="0" max="5" min="5" style="1" width="9.59"/>
    <col collapsed="false" customWidth="true" hidden="false" outlineLevel="0" max="12" min="6" style="1" width="7.42"/>
    <col collapsed="false" customWidth="true" hidden="false" outlineLevel="0" max="13" min="13" style="1" width="11.43"/>
    <col collapsed="false" customWidth="true" hidden="false" outlineLevel="0" max="14" min="14" style="1" width="13.89"/>
    <col collapsed="false" customWidth="true" hidden="false" outlineLevel="0" max="1025" min="15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3" hidden="false" customHeight="false" outlineLevel="0" collapsed="false">
      <c r="A8" s="8" t="s">
        <v>5</v>
      </c>
      <c r="B8" s="9" t="s">
        <v>6</v>
      </c>
      <c r="C8" s="9"/>
      <c r="D8" s="10" t="s">
        <v>7</v>
      </c>
      <c r="E8" s="11" t="n">
        <v>4</v>
      </c>
      <c r="G8" s="8" t="s">
        <v>8</v>
      </c>
      <c r="H8" s="11" t="n">
        <v>4</v>
      </c>
      <c r="I8" s="12" t="s">
        <v>9</v>
      </c>
      <c r="J8" s="12"/>
      <c r="K8" s="12"/>
      <c r="L8" s="9" t="s">
        <v>10</v>
      </c>
      <c r="M8" s="9"/>
      <c r="N8" s="9"/>
    </row>
    <row r="10" customFormat="false" ht="15" hidden="false" customHeight="false" outlineLevel="0" collapsed="false">
      <c r="A10" s="8" t="s">
        <v>11</v>
      </c>
      <c r="B10" s="9" t="s">
        <v>12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19" t="s">
        <v>28</v>
      </c>
      <c r="B14" s="20" t="s">
        <v>25</v>
      </c>
      <c r="C14" s="20" t="s">
        <v>29</v>
      </c>
      <c r="D14" s="20" t="s">
        <v>30</v>
      </c>
      <c r="E14" s="20" t="n">
        <v>33</v>
      </c>
      <c r="F14" s="20" t="n">
        <v>23</v>
      </c>
      <c r="G14" s="20"/>
      <c r="H14" s="21"/>
      <c r="I14" s="20" t="n">
        <f aca="false">E14-F14</f>
        <v>10</v>
      </c>
      <c r="J14" s="21"/>
      <c r="K14" s="20" t="n">
        <v>0</v>
      </c>
      <c r="L14" s="21" t="n">
        <v>0</v>
      </c>
      <c r="M14" s="20" t="n">
        <v>53</v>
      </c>
      <c r="N14" s="22" t="n">
        <v>0.7</v>
      </c>
    </row>
    <row r="15" s="23" customFormat="true" ht="17.25" hidden="false" customHeight="true" outlineLevel="0" collapsed="false">
      <c r="A15" s="19" t="s">
        <v>31</v>
      </c>
      <c r="B15" s="20" t="s">
        <v>25</v>
      </c>
      <c r="C15" s="20" t="s">
        <v>32</v>
      </c>
      <c r="D15" s="20" t="s">
        <v>30</v>
      </c>
      <c r="E15" s="20" t="n">
        <v>17</v>
      </c>
      <c r="F15" s="20" t="n">
        <v>17</v>
      </c>
      <c r="G15" s="20"/>
      <c r="H15" s="21"/>
      <c r="I15" s="20" t="n">
        <f aca="false">E15-F15</f>
        <v>0</v>
      </c>
      <c r="J15" s="21"/>
      <c r="K15" s="20" t="n">
        <v>0</v>
      </c>
      <c r="L15" s="21" t="n">
        <v>0</v>
      </c>
      <c r="M15" s="20" t="n">
        <v>100</v>
      </c>
      <c r="N15" s="22" t="n">
        <v>1</v>
      </c>
    </row>
    <row r="16" s="23" customFormat="true" ht="12.8" hidden="false" customHeight="false" outlineLevel="0" collapsed="false">
      <c r="A16" s="19" t="s">
        <v>33</v>
      </c>
      <c r="B16" s="20" t="s">
        <v>34</v>
      </c>
      <c r="C16" s="20" t="s">
        <v>35</v>
      </c>
      <c r="D16" s="20" t="s">
        <v>30</v>
      </c>
      <c r="E16" s="20" t="n">
        <v>12</v>
      </c>
      <c r="F16" s="20" t="n">
        <v>0</v>
      </c>
      <c r="G16" s="20"/>
      <c r="H16" s="21"/>
      <c r="I16" s="20" t="n">
        <f aca="false">E16-F16</f>
        <v>12</v>
      </c>
      <c r="J16" s="21"/>
      <c r="K16" s="20" t="n">
        <v>0</v>
      </c>
      <c r="L16" s="21" t="n">
        <v>0</v>
      </c>
      <c r="M16" s="20"/>
      <c r="N16" s="22"/>
    </row>
    <row r="17" s="23" customFormat="true" ht="12.8" hidden="false" customHeight="false" outlineLevel="0" collapsed="false">
      <c r="A17" s="19" t="s">
        <v>36</v>
      </c>
      <c r="B17" s="20" t="s">
        <v>34</v>
      </c>
      <c r="C17" s="20" t="s">
        <v>35</v>
      </c>
      <c r="D17" s="20" t="s">
        <v>30</v>
      </c>
      <c r="E17" s="20" t="n">
        <v>16</v>
      </c>
      <c r="F17" s="20" t="n">
        <v>0</v>
      </c>
      <c r="G17" s="20"/>
      <c r="H17" s="21"/>
      <c r="I17" s="20" t="n">
        <f aca="false">E17-F17</f>
        <v>16</v>
      </c>
      <c r="J17" s="21"/>
      <c r="K17" s="20" t="n">
        <v>0</v>
      </c>
      <c r="L17" s="21" t="n">
        <v>0</v>
      </c>
      <c r="M17" s="20"/>
      <c r="N17" s="22"/>
    </row>
    <row r="18" s="23" customFormat="true" ht="17.1" hidden="false" customHeight="true" outlineLevel="0" collapsed="false">
      <c r="A18" s="19"/>
      <c r="B18" s="20"/>
      <c r="C18" s="20"/>
      <c r="D18" s="20"/>
      <c r="E18" s="20"/>
      <c r="F18" s="20"/>
      <c r="G18" s="20"/>
      <c r="H18" s="21"/>
      <c r="I18" s="20"/>
      <c r="J18" s="21"/>
      <c r="K18" s="20"/>
      <c r="L18" s="21"/>
      <c r="M18" s="20"/>
      <c r="N18" s="22"/>
    </row>
    <row r="19" s="23" customFormat="true" ht="12.8" hidden="false" customHeight="false" outlineLevel="0" collapsed="false">
      <c r="A19" s="19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M19" s="20"/>
      <c r="N19" s="22"/>
    </row>
    <row r="20" s="23" customFormat="true" ht="12.8" hidden="false" customHeight="false" outlineLevel="0" collapsed="false">
      <c r="A20" s="19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19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19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19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19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19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19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19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customFormat="false" ht="12.8" hidden="false" customHeight="false" outlineLevel="0" collapsed="false">
      <c r="A28" s="24" t="s">
        <v>37</v>
      </c>
      <c r="B28" s="25" t="s">
        <v>38</v>
      </c>
      <c r="C28" s="25" t="s">
        <v>38</v>
      </c>
      <c r="D28" s="25" t="s">
        <v>38</v>
      </c>
      <c r="E28" s="25" t="n">
        <f aca="false">SUM(E14:E27)</f>
        <v>78</v>
      </c>
      <c r="F28" s="25" t="n">
        <f aca="false">SUM(F14:F27)</f>
        <v>40</v>
      </c>
      <c r="G28" s="25"/>
      <c r="H28" s="26"/>
      <c r="I28" s="25" t="n">
        <v>0</v>
      </c>
      <c r="J28" s="26"/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76.5</v>
      </c>
      <c r="N28" s="27" t="n">
        <f aca="false">AVERAGE(N14:N27)</f>
        <v>0.85</v>
      </c>
    </row>
    <row r="30" customFormat="false" ht="120" hidden="false" customHeight="true" outlineLevel="0" collapsed="false">
      <c r="A30" s="28" t="s">
        <v>39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40</v>
      </c>
      <c r="C33" s="30"/>
      <c r="D33" s="30"/>
      <c r="G33" s="4" t="s">
        <v>41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5" hidden="true" customHeight="false" outlineLevel="0" collapsed="false"/>
    <row r="37" customFormat="false" ht="45" hidden="false" customHeight="true" outlineLevel="0" collapsed="false">
      <c r="B37" s="33" t="str">
        <f aca="false">B10</f>
        <v>MTI. ROSARIO CARVAJAL HERNÁNDEZ</v>
      </c>
      <c r="C37" s="33"/>
      <c r="D37" s="33"/>
      <c r="E37" s="34"/>
      <c r="F37" s="34"/>
      <c r="G37" s="35" t="s">
        <v>42</v>
      </c>
      <c r="H37" s="35"/>
      <c r="I37" s="35"/>
      <c r="J37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true" showOutlineSymbols="true" defaultGridColor="true" view="normal" topLeftCell="A19" colorId="64" zoomScale="65" zoomScaleNormal="65" zoomScalePageLayoutView="100" workbookViewId="0">
      <selection pane="topLeft" activeCell="E17" activeCellId="0" sqref="E17"/>
    </sheetView>
  </sheetViews>
  <sheetFormatPr defaultColWidth="8.90234375"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4"/>
    <col collapsed="false" customWidth="true" hidden="false" outlineLevel="0" max="5" min="5" style="1" width="9.59"/>
    <col collapsed="false" customWidth="true" hidden="false" outlineLevel="0" max="12" min="6" style="1" width="7.42"/>
    <col collapsed="false" customWidth="true" hidden="false" outlineLevel="0" max="1025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2</v>
      </c>
      <c r="C8" s="9"/>
      <c r="D8" s="10" t="s">
        <v>7</v>
      </c>
      <c r="E8" s="36" t="n">
        <f aca="false">'1'!E8</f>
        <v>4</v>
      </c>
      <c r="G8" s="8" t="s">
        <v>8</v>
      </c>
      <c r="H8" s="36" t="n">
        <f aca="false">'1'!H8</f>
        <v>4</v>
      </c>
      <c r="I8" s="12" t="s">
        <v>9</v>
      </c>
      <c r="J8" s="12"/>
      <c r="K8" s="12"/>
      <c r="L8" s="9" t="str">
        <f aca="false">'1'!L8</f>
        <v>FEBRERO-JUNIO 2025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3.8" hidden="false" customHeight="false" outlineLevel="0" collapsed="false">
      <c r="A14" s="19" t="s">
        <v>28</v>
      </c>
      <c r="B14" s="20" t="s">
        <v>43</v>
      </c>
      <c r="C14" s="20" t="s">
        <v>29</v>
      </c>
      <c r="D14" s="20" t="s">
        <v>30</v>
      </c>
      <c r="E14" s="20" t="n">
        <v>33</v>
      </c>
      <c r="F14" s="20" t="n">
        <v>32</v>
      </c>
      <c r="G14" s="20"/>
      <c r="H14" s="21"/>
      <c r="I14" s="20" t="n">
        <f aca="false">E14-F14</f>
        <v>1</v>
      </c>
      <c r="J14" s="21"/>
      <c r="K14" s="20" t="n">
        <v>0</v>
      </c>
      <c r="L14" s="21" t="n">
        <v>0</v>
      </c>
      <c r="M14" s="20" t="n">
        <v>88</v>
      </c>
      <c r="N14" s="22" t="n">
        <v>0.73</v>
      </c>
    </row>
    <row r="15" s="23" customFormat="true" ht="13.8" hidden="false" customHeight="false" outlineLevel="0" collapsed="false">
      <c r="A15" s="19" t="s">
        <v>31</v>
      </c>
      <c r="B15" s="20" t="s">
        <v>43</v>
      </c>
      <c r="C15" s="20" t="s">
        <v>32</v>
      </c>
      <c r="D15" s="20" t="s">
        <v>30</v>
      </c>
      <c r="E15" s="20" t="n">
        <v>17</v>
      </c>
      <c r="F15" s="20" t="n">
        <v>16</v>
      </c>
      <c r="G15" s="20"/>
      <c r="H15" s="21"/>
      <c r="I15" s="20" t="n">
        <f aca="false">E15-F15</f>
        <v>1</v>
      </c>
      <c r="J15" s="21"/>
      <c r="K15" s="20" t="n">
        <v>0</v>
      </c>
      <c r="L15" s="21" t="n">
        <v>0</v>
      </c>
      <c r="M15" s="20" t="n">
        <v>85</v>
      </c>
      <c r="N15" s="22" t="n">
        <v>0.94</v>
      </c>
    </row>
    <row r="16" s="23" customFormat="true" ht="13.8" hidden="false" customHeight="false" outlineLevel="0" collapsed="false">
      <c r="A16" s="19" t="s">
        <v>33</v>
      </c>
      <c r="B16" s="20" t="s">
        <v>44</v>
      </c>
      <c r="C16" s="20" t="s">
        <v>35</v>
      </c>
      <c r="D16" s="20" t="s">
        <v>30</v>
      </c>
      <c r="E16" s="20" t="n">
        <v>12</v>
      </c>
      <c r="F16" s="20" t="n">
        <v>12</v>
      </c>
      <c r="G16" s="20"/>
      <c r="H16" s="21"/>
      <c r="I16" s="20" t="n">
        <f aca="false">E16-F16</f>
        <v>0</v>
      </c>
      <c r="J16" s="21"/>
      <c r="K16" s="20" t="n">
        <v>0</v>
      </c>
      <c r="L16" s="21" t="n">
        <v>0</v>
      </c>
      <c r="M16" s="20" t="n">
        <v>98</v>
      </c>
      <c r="N16" s="22" t="n">
        <v>0.5</v>
      </c>
    </row>
    <row r="17" s="23" customFormat="true" ht="22.35" hidden="false" customHeight="true" outlineLevel="0" collapsed="false">
      <c r="A17" s="19" t="s">
        <v>36</v>
      </c>
      <c r="B17" s="20" t="s">
        <v>44</v>
      </c>
      <c r="C17" s="20" t="s">
        <v>35</v>
      </c>
      <c r="D17" s="20" t="s">
        <v>30</v>
      </c>
      <c r="E17" s="20" t="n">
        <v>16</v>
      </c>
      <c r="F17" s="20" t="n">
        <v>15</v>
      </c>
      <c r="G17" s="20"/>
      <c r="H17" s="21"/>
      <c r="I17" s="20" t="n">
        <f aca="false">E17-F17</f>
        <v>1</v>
      </c>
      <c r="J17" s="21"/>
      <c r="K17" s="20" t="n">
        <v>0</v>
      </c>
      <c r="L17" s="21" t="n">
        <v>0</v>
      </c>
      <c r="M17" s="20" t="n">
        <v>93</v>
      </c>
      <c r="N17" s="22" t="n">
        <v>0.88</v>
      </c>
    </row>
    <row r="18" s="23" customFormat="true" ht="12.8" hidden="false" customHeight="false" outlineLevel="0" collapsed="false">
      <c r="A18" s="20"/>
      <c r="B18" s="20"/>
      <c r="C18" s="20"/>
      <c r="D18" s="20"/>
      <c r="E18" s="20"/>
      <c r="F18" s="20"/>
      <c r="G18" s="20"/>
      <c r="H18" s="21"/>
      <c r="I18" s="20"/>
      <c r="J18" s="21"/>
      <c r="K18" s="20"/>
      <c r="L18" s="21"/>
      <c r="M18" s="20"/>
      <c r="N18" s="22"/>
    </row>
    <row r="19" s="23" customFormat="true" ht="12.8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M19" s="20"/>
      <c r="N19" s="22"/>
    </row>
    <row r="20" s="23" customFormat="true" ht="12.8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customFormat="false" ht="12.8" hidden="false" customHeight="false" outlineLevel="0" collapsed="false">
      <c r="A28" s="24" t="s">
        <v>37</v>
      </c>
      <c r="B28" s="25" t="s">
        <v>38</v>
      </c>
      <c r="C28" s="25" t="s">
        <v>38</v>
      </c>
      <c r="D28" s="25" t="s">
        <v>38</v>
      </c>
      <c r="E28" s="25" t="n">
        <f aca="false">SUM(E14:E27)</f>
        <v>78</v>
      </c>
      <c r="F28" s="25" t="n">
        <f aca="false">SUM(F14:F27)</f>
        <v>75</v>
      </c>
      <c r="G28" s="25" t="n">
        <f aca="false">SUM(G14:G27)</f>
        <v>0</v>
      </c>
      <c r="H28" s="26"/>
      <c r="I28" s="25" t="n">
        <f aca="false">(E28-SUM(F28:G28))-K28</f>
        <v>3</v>
      </c>
      <c r="J28" s="26"/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91</v>
      </c>
      <c r="N28" s="27" t="n">
        <f aca="false">AVERAGE(N14:N27)</f>
        <v>0.7625</v>
      </c>
    </row>
    <row r="30" customFormat="false" ht="120" hidden="false" customHeight="true" outlineLevel="0" collapsed="false">
      <c r="A30" s="28" t="s">
        <v>39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40</v>
      </c>
      <c r="C33" s="30"/>
      <c r="D33" s="30"/>
      <c r="G33" s="4" t="s">
        <v>41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5" hidden="true" customHeight="false" outlineLevel="0" collapsed="false"/>
    <row r="37" customFormat="false" ht="45" hidden="false" customHeight="true" outlineLevel="0" collapsed="false">
      <c r="B37" s="33" t="str">
        <f aca="false">B10</f>
        <v>MTI. ROSARIO CARVAJAL HERNÁNDEZ</v>
      </c>
      <c r="C37" s="33"/>
      <c r="D37" s="33"/>
      <c r="E37" s="34"/>
      <c r="F37" s="34"/>
      <c r="G37" s="35" t="s">
        <v>42</v>
      </c>
      <c r="H37" s="35"/>
      <c r="I37" s="35"/>
      <c r="J37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9"/>
  <sheetViews>
    <sheetView showFormulas="false" showGridLines="true" showRowColHeaders="true" showZeros="true" rightToLeft="false" tabSelected="false" showOutlineSymbols="true" defaultGridColor="true" view="normal" topLeftCell="A18" colorId="64" zoomScale="65" zoomScaleNormal="65" zoomScalePageLayoutView="100" workbookViewId="0">
      <selection pane="topLeft" activeCell="G39" activeCellId="0" sqref="G39"/>
    </sheetView>
  </sheetViews>
  <sheetFormatPr defaultColWidth="8.90234375"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4"/>
    <col collapsed="false" customWidth="true" hidden="false" outlineLevel="0" max="5" min="5" style="1" width="9.59"/>
    <col collapsed="false" customWidth="true" hidden="false" outlineLevel="0" max="12" min="6" style="1" width="7.42"/>
    <col collapsed="false" customWidth="true" hidden="false" outlineLevel="0" max="1025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3</v>
      </c>
      <c r="C8" s="9"/>
      <c r="D8" s="10" t="s">
        <v>7</v>
      </c>
      <c r="E8" s="36" t="n">
        <f aca="false">'1'!E8</f>
        <v>4</v>
      </c>
      <c r="G8" s="8" t="s">
        <v>8</v>
      </c>
      <c r="H8" s="36" t="n">
        <f aca="false">'1'!H8</f>
        <v>4</v>
      </c>
      <c r="I8" s="12" t="s">
        <v>9</v>
      </c>
      <c r="J8" s="12"/>
      <c r="K8" s="12"/>
      <c r="L8" s="9" t="str">
        <f aca="false">'1'!L8</f>
        <v>FEBRERO-JUNIO 2025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20" t="str">
        <f aca="false">'1'!A14</f>
        <v>REDES DE COMPUTADORAS</v>
      </c>
      <c r="B14" s="20" t="s">
        <v>45</v>
      </c>
      <c r="C14" s="20" t="str">
        <f aca="false">'1'!C14</f>
        <v>410A</v>
      </c>
      <c r="D14" s="20" t="str">
        <f aca="false">'1'!D14</f>
        <v>IINF</v>
      </c>
      <c r="E14" s="20" t="n">
        <f aca="false">'1'!E14</f>
        <v>33</v>
      </c>
      <c r="F14" s="20" t="n">
        <v>27</v>
      </c>
      <c r="G14" s="20"/>
      <c r="H14" s="21"/>
      <c r="I14" s="20" t="n">
        <f aca="false">(E14-SUM(F14:G14))-K14</f>
        <v>6</v>
      </c>
      <c r="J14" s="21"/>
      <c r="K14" s="20" t="n">
        <v>0</v>
      </c>
      <c r="L14" s="21" t="n">
        <f aca="false">K14/E14</f>
        <v>0</v>
      </c>
      <c r="M14" s="20" t="n">
        <v>67</v>
      </c>
      <c r="N14" s="22" t="n">
        <v>0.75</v>
      </c>
    </row>
    <row r="15" s="23" customFormat="true" ht="12.8" hidden="false" customHeight="false" outlineLevel="0" collapsed="false">
      <c r="A15" s="20" t="str">
        <f aca="false">'1'!A15</f>
        <v>ADMINISTRACIÓN DE SERVIDORES</v>
      </c>
      <c r="B15" s="20" t="s">
        <v>45</v>
      </c>
      <c r="C15" s="20" t="str">
        <f aca="false">'1'!C15</f>
        <v>610A</v>
      </c>
      <c r="D15" s="20" t="str">
        <f aca="false">'1'!D16</f>
        <v>IINF</v>
      </c>
      <c r="E15" s="20" t="n">
        <f aca="false">'1'!E15</f>
        <v>17</v>
      </c>
      <c r="F15" s="20" t="n">
        <v>13</v>
      </c>
      <c r="G15" s="20"/>
      <c r="H15" s="21"/>
      <c r="I15" s="20" t="n">
        <f aca="false">(E15-SUM(F15:G15))-K15</f>
        <v>4</v>
      </c>
      <c r="J15" s="21"/>
      <c r="K15" s="20" t="n">
        <v>0</v>
      </c>
      <c r="L15" s="21" t="n">
        <f aca="false">K15/E15</f>
        <v>0</v>
      </c>
      <c r="M15" s="20" t="n">
        <v>67</v>
      </c>
      <c r="N15" s="22" t="n">
        <v>0.68</v>
      </c>
    </row>
    <row r="16" s="23" customFormat="true" ht="12.8" hidden="false" customHeight="false" outlineLevel="0" collapsed="false">
      <c r="A16" s="20" t="s">
        <v>46</v>
      </c>
      <c r="B16" s="20" t="s">
        <v>47</v>
      </c>
      <c r="C16" s="20" t="s">
        <v>48</v>
      </c>
      <c r="D16" s="20" t="s">
        <v>30</v>
      </c>
      <c r="E16" s="20" t="n">
        <v>19</v>
      </c>
      <c r="F16" s="20" t="n">
        <v>12</v>
      </c>
      <c r="G16" s="20"/>
      <c r="H16" s="21"/>
      <c r="I16" s="20" t="n">
        <v>7</v>
      </c>
      <c r="J16" s="21"/>
      <c r="K16" s="20" t="n">
        <v>0</v>
      </c>
      <c r="L16" s="21" t="n">
        <v>0</v>
      </c>
      <c r="M16" s="20" t="n">
        <v>62</v>
      </c>
      <c r="N16" s="22" t="n">
        <v>0.63</v>
      </c>
    </row>
    <row r="17" s="23" customFormat="true" ht="12.8" hidden="false" customHeight="false" outlineLevel="0" collapsed="false">
      <c r="A17" s="20" t="str">
        <f aca="false">'1'!A16</f>
        <v>SEGURIDAD INFORMÁTICA </v>
      </c>
      <c r="B17" s="20" t="s">
        <v>43</v>
      </c>
      <c r="C17" s="20" t="str">
        <f aca="false">'1'!C16</f>
        <v>810B</v>
      </c>
      <c r="D17" s="20" t="str">
        <f aca="false">'1'!D17</f>
        <v>IINF</v>
      </c>
      <c r="E17" s="20" t="n">
        <f aca="false">'1'!E16</f>
        <v>12</v>
      </c>
      <c r="F17" s="20" t="n">
        <v>3</v>
      </c>
      <c r="G17" s="20"/>
      <c r="H17" s="21"/>
      <c r="I17" s="20" t="n">
        <f aca="false">(E17-SUM(F17:G17))-K17</f>
        <v>9</v>
      </c>
      <c r="J17" s="21"/>
      <c r="K17" s="20" t="n">
        <v>0</v>
      </c>
      <c r="L17" s="21" t="n">
        <f aca="false">K17/E17</f>
        <v>0</v>
      </c>
      <c r="M17" s="20" t="n">
        <v>70</v>
      </c>
      <c r="N17" s="22" t="n">
        <v>0.75</v>
      </c>
    </row>
    <row r="18" s="23" customFormat="true" ht="12.8" hidden="false" customHeight="false" outlineLevel="0" collapsed="false">
      <c r="A18" s="20" t="s">
        <v>49</v>
      </c>
      <c r="B18" s="20" t="s">
        <v>45</v>
      </c>
      <c r="C18" s="20" t="s">
        <v>50</v>
      </c>
      <c r="D18" s="20" t="s">
        <v>30</v>
      </c>
      <c r="E18" s="20" t="n">
        <v>4</v>
      </c>
      <c r="F18" s="20" t="n">
        <v>1</v>
      </c>
      <c r="G18" s="20"/>
      <c r="H18" s="21"/>
      <c r="I18" s="20" t="n">
        <v>3</v>
      </c>
      <c r="J18" s="21"/>
      <c r="K18" s="20" t="n">
        <v>0</v>
      </c>
      <c r="L18" s="21" t="n">
        <v>0</v>
      </c>
      <c r="M18" s="20" t="n">
        <v>25</v>
      </c>
      <c r="N18" s="22" t="n">
        <v>0.25</v>
      </c>
    </row>
    <row r="19" s="23" customFormat="true" ht="27.2" hidden="false" customHeight="true" outlineLevel="0" collapsed="false">
      <c r="A19" s="20" t="str">
        <f aca="false">'1'!A17</f>
        <v>APRENDIZAJE AUTOMÁTICO</v>
      </c>
      <c r="B19" s="20" t="s">
        <v>47</v>
      </c>
      <c r="C19" s="20" t="str">
        <f aca="false">'1'!C17</f>
        <v>810B</v>
      </c>
      <c r="D19" s="20" t="n">
        <f aca="false">'1'!D18</f>
        <v>0</v>
      </c>
      <c r="E19" s="20" t="n">
        <f aca="false">'1'!E17</f>
        <v>16</v>
      </c>
      <c r="F19" s="20" t="n">
        <v>7</v>
      </c>
      <c r="G19" s="20"/>
      <c r="H19" s="21"/>
      <c r="I19" s="20" t="n">
        <f aca="false">(E19-SUM(F19:G19))-K19</f>
        <v>9</v>
      </c>
      <c r="J19" s="21"/>
      <c r="K19" s="20" t="n">
        <v>0</v>
      </c>
      <c r="L19" s="21" t="n">
        <f aca="false">K19/E19</f>
        <v>0</v>
      </c>
      <c r="M19" s="20" t="n">
        <v>66</v>
      </c>
      <c r="N19" s="22" t="n">
        <v>0.78</v>
      </c>
    </row>
    <row r="20" s="23" customFormat="true" ht="12.8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2.8" hidden="false" customHeight="fals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s="23" customFormat="true" ht="12.8" hidden="false" customHeight="false" outlineLevel="0" collapsed="false">
      <c r="A28" s="20"/>
      <c r="B28" s="20"/>
      <c r="C28" s="20"/>
      <c r="D28" s="20"/>
      <c r="E28" s="20"/>
      <c r="F28" s="20"/>
      <c r="G28" s="20"/>
      <c r="H28" s="21"/>
      <c r="I28" s="20"/>
      <c r="J28" s="21"/>
      <c r="K28" s="20"/>
      <c r="L28" s="21"/>
      <c r="M28" s="20"/>
      <c r="N28" s="22"/>
    </row>
    <row r="29" s="23" customFormat="true" ht="16.5" hidden="false" customHeight="true" outlineLevel="0" collapsed="false">
      <c r="A29" s="20"/>
      <c r="B29" s="20"/>
      <c r="C29" s="20"/>
      <c r="D29" s="20"/>
      <c r="E29" s="20"/>
      <c r="F29" s="20"/>
      <c r="G29" s="20"/>
      <c r="H29" s="21"/>
      <c r="I29" s="20"/>
      <c r="J29" s="21"/>
      <c r="K29" s="20"/>
      <c r="L29" s="21"/>
      <c r="M29" s="20"/>
      <c r="N29" s="22"/>
    </row>
    <row r="30" customFormat="false" ht="12.8" hidden="false" customHeight="false" outlineLevel="0" collapsed="false">
      <c r="A30" s="24" t="s">
        <v>37</v>
      </c>
      <c r="B30" s="25" t="s">
        <v>38</v>
      </c>
      <c r="C30" s="25" t="s">
        <v>38</v>
      </c>
      <c r="D30" s="25" t="s">
        <v>38</v>
      </c>
      <c r="E30" s="25" t="n">
        <f aca="false">SUM(E14:E29)</f>
        <v>101</v>
      </c>
      <c r="F30" s="25" t="n">
        <f aca="false">SUM(F14:F29)</f>
        <v>63</v>
      </c>
      <c r="G30" s="25" t="n">
        <f aca="false">SUM(G14:G29)</f>
        <v>0</v>
      </c>
      <c r="H30" s="26"/>
      <c r="I30" s="25" t="n">
        <f aca="false">(E30-SUM(F30:G30))-K30</f>
        <v>38</v>
      </c>
      <c r="J30" s="26"/>
      <c r="K30" s="25" t="n">
        <f aca="false">SUM(K14:K29)</f>
        <v>0</v>
      </c>
      <c r="L30" s="26" t="n">
        <f aca="false">K30/E30</f>
        <v>0</v>
      </c>
      <c r="M30" s="25" t="n">
        <f aca="false">AVERAGE(M14:M29)</f>
        <v>59.5</v>
      </c>
      <c r="N30" s="27" t="n">
        <f aca="false">AVERAGE(N14:N29)</f>
        <v>0.64</v>
      </c>
    </row>
    <row r="32" customFormat="false" ht="120" hidden="false" customHeight="true" outlineLevel="0" collapsed="false">
      <c r="A32" s="28" t="s">
        <v>39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</row>
    <row r="34" customFormat="false" ht="15" hidden="false" customHeight="false" outlineLevel="0" collapsed="false">
      <c r="A34" s="29"/>
    </row>
    <row r="35" customFormat="false" ht="12" hidden="false" customHeight="true" outlineLevel="0" collapsed="false">
      <c r="B35" s="30" t="s">
        <v>40</v>
      </c>
      <c r="C35" s="30"/>
      <c r="D35" s="30"/>
      <c r="G35" s="4" t="s">
        <v>41</v>
      </c>
      <c r="H35" s="4"/>
      <c r="I35" s="4"/>
      <c r="J35" s="4"/>
    </row>
    <row r="36" customFormat="false" ht="62.25" hidden="false" customHeight="true" outlineLevel="0" collapsed="false">
      <c r="B36" s="11"/>
      <c r="C36" s="11"/>
      <c r="D36" s="11"/>
      <c r="G36" s="9"/>
      <c r="H36" s="9"/>
      <c r="I36" s="9"/>
      <c r="J36" s="9"/>
    </row>
    <row r="37" customFormat="false" ht="15" hidden="true" customHeight="false" outlineLevel="0" collapsed="false">
      <c r="A37" s="31" t="e">
        <f aca="false">#REF!</f>
        <v>#REF!</v>
      </c>
      <c r="B37" s="31"/>
      <c r="C37" s="13"/>
      <c r="E37" s="32"/>
      <c r="F37" s="32"/>
      <c r="G37" s="32"/>
      <c r="H37" s="32"/>
    </row>
    <row r="38" customFormat="false" ht="15" hidden="true" customHeight="false" outlineLevel="0" collapsed="false"/>
    <row r="39" customFormat="false" ht="45" hidden="false" customHeight="true" outlineLevel="0" collapsed="false">
      <c r="B39" s="33" t="str">
        <f aca="false">B10</f>
        <v>MTI. ROSARIO CARVAJAL HERNÁNDEZ</v>
      </c>
      <c r="C39" s="33"/>
      <c r="D39" s="33"/>
      <c r="E39" s="34"/>
      <c r="F39" s="34"/>
      <c r="G39" s="35" t="s">
        <v>42</v>
      </c>
      <c r="H39" s="35"/>
      <c r="I39" s="35"/>
      <c r="J39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2:N32"/>
    <mergeCell ref="B35:D35"/>
    <mergeCell ref="G35:J35"/>
    <mergeCell ref="B36:D36"/>
    <mergeCell ref="G36:J36"/>
    <mergeCell ref="A37:B37"/>
    <mergeCell ref="E37:H37"/>
    <mergeCell ref="B39:D39"/>
    <mergeCell ref="G39:J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7" colorId="64" zoomScale="65" zoomScaleNormal="65" zoomScalePageLayoutView="100" workbookViewId="0">
      <selection pane="topLeft" activeCell="G37" activeCellId="0" sqref="G37"/>
    </sheetView>
  </sheetViews>
  <sheetFormatPr defaultColWidth="8.90234375"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4"/>
    <col collapsed="false" customWidth="true" hidden="false" outlineLevel="0" max="5" min="5" style="1" width="9.59"/>
    <col collapsed="false" customWidth="true" hidden="false" outlineLevel="0" max="12" min="6" style="1" width="7.42"/>
    <col collapsed="false" customWidth="true" hidden="false" outlineLevel="0" max="1025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4</v>
      </c>
      <c r="C8" s="9"/>
      <c r="D8" s="10" t="s">
        <v>7</v>
      </c>
      <c r="E8" s="36" t="n">
        <f aca="false">'1'!E8</f>
        <v>4</v>
      </c>
      <c r="G8" s="8" t="s">
        <v>8</v>
      </c>
      <c r="H8" s="36" t="n">
        <f aca="false">'1'!H8</f>
        <v>4</v>
      </c>
      <c r="I8" s="12" t="s">
        <v>9</v>
      </c>
      <c r="J8" s="12"/>
      <c r="K8" s="12"/>
      <c r="L8" s="9" t="str">
        <f aca="false">'1'!L8</f>
        <v>FEBRERO-JUNIO 2025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20" t="str">
        <f aca="false">'1'!A14</f>
        <v>REDES DE COMPUTADORAS</v>
      </c>
      <c r="B14" s="20" t="s">
        <v>47</v>
      </c>
      <c r="C14" s="20" t="str">
        <f aca="false">'1'!C14</f>
        <v>410A</v>
      </c>
      <c r="D14" s="20" t="str">
        <f aca="false">'1'!D14</f>
        <v>IINF</v>
      </c>
      <c r="E14" s="20" t="n">
        <f aca="false">'1'!E14</f>
        <v>33</v>
      </c>
      <c r="F14" s="20" t="n">
        <v>15</v>
      </c>
      <c r="G14" s="20"/>
      <c r="H14" s="21"/>
      <c r="I14" s="20" t="n">
        <f aca="false">(E14-SUM(F14:G14))-K14</f>
        <v>18</v>
      </c>
      <c r="J14" s="21"/>
      <c r="K14" s="20" t="n">
        <v>0</v>
      </c>
      <c r="L14" s="21" t="n">
        <f aca="false">K14/E14</f>
        <v>0</v>
      </c>
      <c r="M14" s="20" t="n">
        <v>36</v>
      </c>
      <c r="N14" s="22" t="n">
        <v>0.42</v>
      </c>
    </row>
    <row r="15" s="23" customFormat="true" ht="12.8" hidden="false" customHeight="false" outlineLevel="0" collapsed="false">
      <c r="A15" s="20" t="str">
        <f aca="false">'1'!A15</f>
        <v>ADMINISTRACIÓN DE SERVIDORES</v>
      </c>
      <c r="B15" s="20" t="s">
        <v>51</v>
      </c>
      <c r="C15" s="20" t="str">
        <f aca="false">'1'!C15</f>
        <v>610A</v>
      </c>
      <c r="D15" s="20" t="str">
        <f aca="false">'1'!D16</f>
        <v>IINF</v>
      </c>
      <c r="E15" s="20" t="n">
        <f aca="false">'1'!E15</f>
        <v>17</v>
      </c>
      <c r="F15" s="20" t="n">
        <v>11</v>
      </c>
      <c r="G15" s="20"/>
      <c r="H15" s="21"/>
      <c r="I15" s="20" t="n">
        <f aca="false">(E15-SUM(F15:G15))-K15</f>
        <v>6</v>
      </c>
      <c r="J15" s="21"/>
      <c r="K15" s="20" t="n">
        <v>0</v>
      </c>
      <c r="L15" s="21" t="n">
        <f aca="false">K15/E15</f>
        <v>0</v>
      </c>
      <c r="M15" s="20" t="n">
        <v>52</v>
      </c>
      <c r="N15" s="22" t="n">
        <v>0.58</v>
      </c>
    </row>
    <row r="16" s="23" customFormat="true" ht="12.8" hidden="false" customHeight="false" outlineLevel="0" collapsed="false">
      <c r="A16" s="20" t="str">
        <f aca="false">'1'!A16</f>
        <v>SEGURIDAD INFORMÁTICA </v>
      </c>
      <c r="B16" s="20" t="s">
        <v>47</v>
      </c>
      <c r="C16" s="20" t="str">
        <f aca="false">'1'!C16</f>
        <v>810B</v>
      </c>
      <c r="D16" s="20" t="str">
        <f aca="false">'1'!D17</f>
        <v>IINF</v>
      </c>
      <c r="E16" s="20" t="n">
        <f aca="false">'1'!E16</f>
        <v>12</v>
      </c>
      <c r="F16" s="20" t="n">
        <v>1</v>
      </c>
      <c r="G16" s="20"/>
      <c r="H16" s="21"/>
      <c r="I16" s="20" t="n">
        <f aca="false">(E16-SUM(F16:G16))-K16</f>
        <v>11</v>
      </c>
      <c r="J16" s="21"/>
      <c r="K16" s="20" t="n">
        <v>0</v>
      </c>
      <c r="L16" s="21" t="n">
        <f aca="false">K16/E16</f>
        <v>0</v>
      </c>
      <c r="M16" s="20" t="n">
        <v>23</v>
      </c>
      <c r="N16" s="22" t="n">
        <v>0.25</v>
      </c>
    </row>
    <row r="17" s="23" customFormat="true" ht="25.7" hidden="false" customHeight="true" outlineLevel="0" collapsed="false">
      <c r="A17" s="20" t="str">
        <f aca="false">'1'!A17</f>
        <v>APRENDIZAJE AUTOMÁTICO</v>
      </c>
      <c r="B17" s="20" t="s">
        <v>51</v>
      </c>
      <c r="C17" s="20" t="str">
        <f aca="false">'1'!C17</f>
        <v>810B</v>
      </c>
      <c r="D17" s="20" t="n">
        <f aca="false">'1'!D18</f>
        <v>0</v>
      </c>
      <c r="E17" s="20" t="n">
        <f aca="false">'1'!E17</f>
        <v>16</v>
      </c>
      <c r="F17" s="20" t="n">
        <v>6</v>
      </c>
      <c r="G17" s="20"/>
      <c r="H17" s="21"/>
      <c r="I17" s="20" t="n">
        <f aca="false">(E17-SUM(F17:G17))-K17</f>
        <v>10</v>
      </c>
      <c r="J17" s="21"/>
      <c r="K17" s="20" t="n">
        <v>0</v>
      </c>
      <c r="L17" s="21" t="n">
        <f aca="false">K17/E17</f>
        <v>0</v>
      </c>
      <c r="M17" s="20" t="n">
        <v>61</v>
      </c>
      <c r="N17" s="22" t="n">
        <v>0.67</v>
      </c>
    </row>
    <row r="18" s="23" customFormat="true" ht="23.85" hidden="false" customHeight="false" outlineLevel="0" collapsed="false">
      <c r="A18" s="20" t="s">
        <v>52</v>
      </c>
      <c r="B18" s="20" t="s">
        <v>53</v>
      </c>
      <c r="C18" s="20" t="s">
        <v>54</v>
      </c>
      <c r="D18" s="20" t="s">
        <v>30</v>
      </c>
      <c r="E18" s="20" t="n">
        <v>9</v>
      </c>
      <c r="F18" s="20" t="n">
        <v>5</v>
      </c>
      <c r="G18" s="20"/>
      <c r="H18" s="21"/>
      <c r="I18" s="20" t="n">
        <v>4</v>
      </c>
      <c r="J18" s="21"/>
      <c r="K18" s="20" t="n">
        <v>0</v>
      </c>
      <c r="L18" s="21" t="n">
        <v>0</v>
      </c>
      <c r="M18" s="20" t="n">
        <v>47</v>
      </c>
      <c r="N18" s="22" t="n">
        <v>0.56</v>
      </c>
    </row>
    <row r="19" s="23" customFormat="true" ht="12.8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M19" s="20"/>
      <c r="N19" s="22"/>
    </row>
    <row r="20" s="23" customFormat="true" ht="12.8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customFormat="false" ht="12.8" hidden="false" customHeight="false" outlineLevel="0" collapsed="false">
      <c r="A28" s="24" t="s">
        <v>37</v>
      </c>
      <c r="B28" s="25" t="s">
        <v>38</v>
      </c>
      <c r="C28" s="25" t="s">
        <v>38</v>
      </c>
      <c r="D28" s="25" t="s">
        <v>38</v>
      </c>
      <c r="E28" s="25" t="n">
        <f aca="false">SUM(E14:E27)</f>
        <v>87</v>
      </c>
      <c r="F28" s="25" t="n">
        <f aca="false">SUM(F14:F27)</f>
        <v>38</v>
      </c>
      <c r="G28" s="25" t="n">
        <f aca="false">SUM(G14:G27)</f>
        <v>0</v>
      </c>
      <c r="H28" s="26"/>
      <c r="I28" s="25" t="n">
        <f aca="false">(E28-SUM(F28:G28))-K28</f>
        <v>49</v>
      </c>
      <c r="J28" s="26"/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43.8</v>
      </c>
      <c r="N28" s="27" t="n">
        <f aca="false">AVERAGE(N14:N27)</f>
        <v>0.496</v>
      </c>
    </row>
    <row r="30" customFormat="false" ht="120" hidden="false" customHeight="true" outlineLevel="0" collapsed="false">
      <c r="A30" s="28" t="s">
        <v>39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40</v>
      </c>
      <c r="C33" s="30"/>
      <c r="D33" s="30"/>
      <c r="G33" s="4" t="s">
        <v>41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5" hidden="true" customHeight="false" outlineLevel="0" collapsed="false"/>
    <row r="37" customFormat="false" ht="45" hidden="false" customHeight="true" outlineLevel="0" collapsed="false">
      <c r="B37" s="33" t="str">
        <f aca="false">B10</f>
        <v>MTI. ROSARIO CARVAJAL HERNÁNDEZ</v>
      </c>
      <c r="C37" s="33"/>
      <c r="D37" s="33"/>
      <c r="E37" s="34"/>
      <c r="F37" s="34"/>
      <c r="G37" s="35" t="s">
        <v>42</v>
      </c>
      <c r="H37" s="35"/>
      <c r="I37" s="35"/>
      <c r="J37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5" colorId="64" zoomScale="65" zoomScaleNormal="65" zoomScalePageLayoutView="100" workbookViewId="0">
      <selection pane="topLeft" activeCell="M20" activeCellId="0" sqref="M20"/>
    </sheetView>
  </sheetViews>
  <sheetFormatPr defaultColWidth="8.90234375"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4"/>
    <col collapsed="false" customWidth="true" hidden="false" outlineLevel="0" max="5" min="5" style="1" width="9.59"/>
    <col collapsed="false" customWidth="true" hidden="false" outlineLevel="0" max="12" min="6" style="1" width="7.42"/>
    <col collapsed="false" customWidth="true" hidden="false" outlineLevel="0" max="1025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s">
        <v>55</v>
      </c>
      <c r="C8" s="9"/>
      <c r="D8" s="10" t="s">
        <v>7</v>
      </c>
      <c r="E8" s="36" t="n">
        <f aca="false">'1'!E8</f>
        <v>4</v>
      </c>
      <c r="G8" s="8" t="s">
        <v>8</v>
      </c>
      <c r="H8" s="36" t="n">
        <f aca="false">'1'!H8</f>
        <v>4</v>
      </c>
      <c r="I8" s="12" t="s">
        <v>9</v>
      </c>
      <c r="J8" s="12"/>
      <c r="K8" s="12"/>
      <c r="L8" s="9" t="str">
        <f aca="false">'1'!L8</f>
        <v>FEBRERO-JUNIO 2025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20" t="str">
        <f aca="false">'1'!A14</f>
        <v>REDES DE COMPUTADORAS</v>
      </c>
      <c r="B14" s="20" t="s">
        <v>56</v>
      </c>
      <c r="C14" s="20" t="str">
        <f aca="false">'1'!C14</f>
        <v>410A</v>
      </c>
      <c r="D14" s="20" t="str">
        <f aca="false">'1'!D14</f>
        <v>IINF</v>
      </c>
      <c r="E14" s="20" t="n">
        <f aca="false">'1'!E14</f>
        <v>33</v>
      </c>
      <c r="F14" s="20" t="n">
        <v>15</v>
      </c>
      <c r="G14" s="20" t="n">
        <v>14</v>
      </c>
      <c r="H14" s="21" t="n">
        <f aca="false">F14/E14</f>
        <v>0.454545454545455</v>
      </c>
      <c r="I14" s="20" t="n">
        <f aca="false">(E14-SUM(F14:G14))-K14</f>
        <v>4</v>
      </c>
      <c r="J14" s="21" t="n">
        <f aca="false">I14/E14</f>
        <v>0.121212121212121</v>
      </c>
      <c r="K14" s="20" t="n">
        <v>0</v>
      </c>
      <c r="L14" s="21" t="n">
        <f aca="false">K14/E14</f>
        <v>0</v>
      </c>
      <c r="M14" s="20" t="n">
        <v>67</v>
      </c>
      <c r="N14" s="22" t="s">
        <v>57</v>
      </c>
    </row>
    <row r="15" s="23" customFormat="true" ht="12.8" hidden="false" customHeight="false" outlineLevel="0" collapsed="false">
      <c r="A15" s="20" t="str">
        <f aca="false">'1'!A15</f>
        <v>ADMINISTRACIÓN DE SERVIDORES</v>
      </c>
      <c r="B15" s="20" t="s">
        <v>56</v>
      </c>
      <c r="C15" s="20" t="str">
        <f aca="false">'1'!C15</f>
        <v>610A</v>
      </c>
      <c r="D15" s="20" t="str">
        <f aca="false">'1'!D16</f>
        <v>IINF</v>
      </c>
      <c r="E15" s="20" t="n">
        <f aca="false">'1'!E15</f>
        <v>17</v>
      </c>
      <c r="F15" s="20" t="n">
        <v>10</v>
      </c>
      <c r="G15" s="20" t="n">
        <v>6</v>
      </c>
      <c r="H15" s="21" t="n">
        <f aca="false">F15/E15</f>
        <v>0.588235294117647</v>
      </c>
      <c r="I15" s="20" t="n">
        <f aca="false">(E15-SUM(F15:G15))-K15</f>
        <v>1</v>
      </c>
      <c r="J15" s="21" t="n">
        <f aca="false">I15/E15</f>
        <v>0.0588235294117647</v>
      </c>
      <c r="K15" s="20" t="n">
        <v>0</v>
      </c>
      <c r="L15" s="21" t="n">
        <f aca="false">K15/E15</f>
        <v>0</v>
      </c>
      <c r="M15" s="20" t="n">
        <v>73</v>
      </c>
      <c r="N15" s="22" t="n">
        <v>0.68</v>
      </c>
    </row>
    <row r="16" s="23" customFormat="true" ht="12.8" hidden="false" customHeight="false" outlineLevel="0" collapsed="false">
      <c r="A16" s="20" t="str">
        <f aca="false">'1'!A16</f>
        <v>SEGURIDAD INFORMÁTICA </v>
      </c>
      <c r="B16" s="20" t="s">
        <v>56</v>
      </c>
      <c r="C16" s="20" t="str">
        <f aca="false">'1'!C16</f>
        <v>810B</v>
      </c>
      <c r="D16" s="20" t="str">
        <f aca="false">'1'!D17</f>
        <v>IINF</v>
      </c>
      <c r="E16" s="20" t="n">
        <f aca="false">'1'!E16</f>
        <v>12</v>
      </c>
      <c r="F16" s="20" t="n">
        <v>1</v>
      </c>
      <c r="G16" s="20" t="n">
        <v>3</v>
      </c>
      <c r="H16" s="21" t="n">
        <f aca="false">F16/E16</f>
        <v>0.0833333333333333</v>
      </c>
      <c r="I16" s="20" t="n">
        <f aca="false">(E16-SUM(F16:G16))-K16</f>
        <v>8</v>
      </c>
      <c r="J16" s="21" t="n">
        <f aca="false">I16/E16</f>
        <v>0.666666666666667</v>
      </c>
      <c r="K16" s="20" t="n">
        <v>0</v>
      </c>
      <c r="L16" s="21" t="n">
        <f aca="false">K16/E16</f>
        <v>0</v>
      </c>
      <c r="M16" s="20" t="n">
        <v>84</v>
      </c>
      <c r="N16" s="22" t="n">
        <v>0.5</v>
      </c>
    </row>
    <row r="17" s="23" customFormat="true" ht="23.85" hidden="false" customHeight="false" outlineLevel="0" collapsed="false">
      <c r="A17" s="20" t="str">
        <f aca="false">'1'!A17</f>
        <v>APRENDIZAJE AUTOMÁTICO</v>
      </c>
      <c r="B17" s="20" t="s">
        <v>56</v>
      </c>
      <c r="C17" s="20" t="str">
        <f aca="false">'1'!C17</f>
        <v>810B</v>
      </c>
      <c r="D17" s="20" t="n">
        <f aca="false">'1'!D18</f>
        <v>0</v>
      </c>
      <c r="E17" s="20" t="n">
        <f aca="false">'1'!E17</f>
        <v>16</v>
      </c>
      <c r="F17" s="20" t="n">
        <v>4</v>
      </c>
      <c r="G17" s="20" t="n">
        <v>5</v>
      </c>
      <c r="H17" s="21" t="n">
        <f aca="false">F17/E17</f>
        <v>0.25</v>
      </c>
      <c r="I17" s="20" t="n">
        <f aca="false">(E17-SUM(F17:G17))-K17</f>
        <v>7</v>
      </c>
      <c r="J17" s="21" t="n">
        <f aca="false">I17/E17</f>
        <v>0.4375</v>
      </c>
      <c r="K17" s="20" t="n">
        <v>0</v>
      </c>
      <c r="L17" s="21" t="n">
        <f aca="false">K17/E17</f>
        <v>0</v>
      </c>
      <c r="M17" s="20" t="n">
        <v>85</v>
      </c>
      <c r="N17" s="22" t="n">
        <v>0.56</v>
      </c>
    </row>
    <row r="18" s="23" customFormat="true" ht="12.8" hidden="false" customHeight="false" outlineLevel="0" collapsed="false">
      <c r="A18" s="20"/>
      <c r="B18" s="20"/>
      <c r="C18" s="20"/>
      <c r="D18" s="20"/>
      <c r="E18" s="20"/>
      <c r="F18" s="20"/>
      <c r="G18" s="20"/>
      <c r="H18" s="21"/>
      <c r="I18" s="20"/>
      <c r="J18" s="21"/>
      <c r="K18" s="20"/>
      <c r="L18" s="21"/>
      <c r="M18" s="20"/>
      <c r="N18" s="22"/>
    </row>
    <row r="19" s="23" customFormat="true" ht="12.8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M19" s="20"/>
      <c r="N19" s="22"/>
    </row>
    <row r="20" s="23" customFormat="true" ht="12.8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customFormat="false" ht="15" hidden="false" customHeight="false" outlineLevel="0" collapsed="false">
      <c r="A28" s="24" t="s">
        <v>37</v>
      </c>
      <c r="B28" s="25" t="s">
        <v>38</v>
      </c>
      <c r="C28" s="25" t="s">
        <v>38</v>
      </c>
      <c r="D28" s="25" t="s">
        <v>38</v>
      </c>
      <c r="E28" s="25" t="n">
        <f aca="false">SUM(E14:E27)</f>
        <v>78</v>
      </c>
      <c r="F28" s="25" t="n">
        <f aca="false">SUM(F14:F27)</f>
        <v>30</v>
      </c>
      <c r="G28" s="25" t="n">
        <f aca="false">SUM(G14:G27)</f>
        <v>28</v>
      </c>
      <c r="H28" s="26" t="n">
        <f aca="false">SUM(F28:G28)/E28</f>
        <v>0.743589743589744</v>
      </c>
      <c r="I28" s="25" t="n">
        <f aca="false">(E28-SUM(F28:G28))-K28</f>
        <v>20</v>
      </c>
      <c r="J28" s="26" t="n">
        <f aca="false">I28/E28</f>
        <v>0.256410256410256</v>
      </c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77.25</v>
      </c>
      <c r="N28" s="27" t="n">
        <f aca="false">AVERAGE(N14:N27)</f>
        <v>0.58</v>
      </c>
    </row>
    <row r="30" customFormat="false" ht="120" hidden="false" customHeight="true" outlineLevel="0" collapsed="false">
      <c r="A30" s="28" t="s">
        <v>39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40</v>
      </c>
      <c r="C33" s="30"/>
      <c r="D33" s="30"/>
      <c r="G33" s="4" t="s">
        <v>41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5" hidden="true" customHeight="false" outlineLevel="0" collapsed="false"/>
    <row r="37" customFormat="false" ht="45" hidden="false" customHeight="true" outlineLevel="0" collapsed="false">
      <c r="B37" s="33" t="str">
        <f aca="false">B10</f>
        <v>MTI. ROSARIO CARVAJAL HERNÁNDEZ</v>
      </c>
      <c r="C37" s="33"/>
      <c r="D37" s="33"/>
      <c r="E37" s="34"/>
      <c r="F37" s="34"/>
      <c r="G37" s="35" t="s">
        <v>42</v>
      </c>
      <c r="H37" s="35"/>
      <c r="I37" s="35"/>
      <c r="J37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1092</TotalTime>
  <Application>LibreOffice/7.6.2.1$MacOSX_X86_64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2021-11-22T14:45:25Z</dcterms:created>
  <dc:creator>Rubén Trejo Lozano</dc:creator>
  <dc:description/>
  <dc:language>es-MX</dc:language>
  <cp:lastModifiedBy/>
  <dcterms:modified xsi:type="dcterms:W3CDTF">2025-04-02T08:36:27Z</dcterms:modified>
  <cp:revision>117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