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FEBRERO - JUNIO 2025\ESCOLARIZADO\REPORTES\1ER REPORTE\"/>
    </mc:Choice>
  </mc:AlternateContent>
  <xr:revisionPtr revIDLastSave="0" documentId="13_ncr:1_{B0CD00BB-A6E5-488D-9696-20FD4D247CD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<sst xmlns="http://schemas.openxmlformats.org/spreadsheetml/2006/main" count="182" uniqueCount="44">
  <si>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</si>
  <si>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</si>
  <si>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</si>
  <si>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</si>
  <si>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</si>
  <si>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</si>
  <si>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</si>
  <si>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</si>
  <si>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</si>
  <si>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</si>
  <si>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</si>
  <si>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</si>
  <si>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</si>
  <si>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</si>
  <si>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</si>
  <si>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</si>
  <si>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</si>
  <si>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</si>
  <si>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</si>
  <si>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</si>
  <si>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</si>
  <si>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</si>
  <si>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</si>
  <si>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</si>
  <si>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</si>
  <si>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</si>
  <si>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</si>
  <si>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</si>
  <si>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</si>
  <si>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</si>
  <si>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</si>
  <si>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</si>
  <si>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IGEM</t>
  </si>
  <si>
    <t>FEB  - JUN 2025</t>
  </si>
  <si>
    <t>SISTEMAS DE INFORMACION DE LA MERCADOTECNIA</t>
  </si>
  <si>
    <t>607A</t>
  </si>
  <si>
    <t>HABILIDADES DIRECTIVAS II</t>
  </si>
  <si>
    <t>407B</t>
  </si>
  <si>
    <t>407C</t>
  </si>
  <si>
    <t>DISEÑO ORGANIZACIONAL</t>
  </si>
  <si>
    <t>607B</t>
  </si>
  <si>
    <t>807A</t>
  </si>
  <si>
    <t>DIRECCION COMERCIAL Y ESTRATEGIA DE NEGOCIACION</t>
  </si>
  <si>
    <t>MTRA ANA KARENINA CORDOBA FERMAN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</si>
</sst>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abSelected="1" topLeftCell="A23" zoomScale="85" zoomScaleNormal="85" zoomScaleSheetLayoutView="100" workbookViewId="0">
      <selection activeCell="A30" sqref="A30:N30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33</v>
      </c>
      <c r="M8" s="28"/>
      <c r="N8" s="28"/>
    </row>
    <row r="10" spans="1:14" ht="13" x14ac:dyDescent="0.3">
      <c r="A10" s="4" t="s">
        <v>8</v>
      </c>
      <c r="B10" s="28" t="s">
        <v>31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5" x14ac:dyDescent="0.25">
      <c r="A14" s="8" t="s">
        <v>34</v>
      </c>
      <c r="B14" s="9" t="s">
        <v>21</v>
      </c>
      <c r="C14" s="9" t="s">
        <v>35</v>
      </c>
      <c r="D14" s="9" t="s">
        <v>32</v>
      </c>
      <c r="E14" s="9">
        <v>29</v>
      </c>
      <c r="F14" s="9">
        <v>26</v>
      </c>
      <c r="G14" s="9"/>
      <c r="H14" s="10"/>
      <c r="I14" s="9">
        <v>3</v>
      </c>
      <c r="J14" s="10"/>
      <c r="K14" s="9">
        <v>0</v>
      </c>
      <c r="L14" s="10">
        <v>0</v>
      </c>
      <c r="M14" s="9">
        <v>82</v>
      </c>
      <c r="N14" s="15">
        <v>0.69</v>
      </c>
    </row>
    <row r="15" spans="1:14" s="11" customFormat="1" x14ac:dyDescent="0.25">
      <c r="A15" s="8" t="s">
        <v>36</v>
      </c>
      <c r="B15" s="9" t="s">
        <v>21</v>
      </c>
      <c r="C15" s="9" t="s">
        <v>37</v>
      </c>
      <c r="D15" s="9" t="s">
        <v>32</v>
      </c>
      <c r="E15" s="9">
        <v>14</v>
      </c>
      <c r="F15" s="9">
        <v>9</v>
      </c>
      <c r="G15" s="9"/>
      <c r="H15" s="10"/>
      <c r="I15" s="9">
        <v>5</v>
      </c>
      <c r="J15" s="10"/>
      <c r="K15" s="9">
        <v>0</v>
      </c>
      <c r="L15" s="10">
        <v>0</v>
      </c>
      <c r="M15" s="9">
        <v>60</v>
      </c>
      <c r="N15" s="15">
        <v>0.64</v>
      </c>
    </row>
    <row r="16" spans="1:14" s="11" customFormat="1" x14ac:dyDescent="0.25">
      <c r="A16" s="8" t="s">
        <v>36</v>
      </c>
      <c r="B16" s="9" t="s">
        <v>21</v>
      </c>
      <c r="C16" s="9" t="s">
        <v>38</v>
      </c>
      <c r="D16" s="9" t="s">
        <v>32</v>
      </c>
      <c r="E16" s="9">
        <v>15</v>
      </c>
      <c r="F16" s="9">
        <v>13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76</v>
      </c>
      <c r="N16" s="15">
        <v>0.8</v>
      </c>
    </row>
    <row r="17" spans="1:14" s="11" customFormat="1" x14ac:dyDescent="0.25">
      <c r="A17" s="8" t="s">
        <v>39</v>
      </c>
      <c r="B17" s="9" t="s">
        <v>21</v>
      </c>
      <c r="C17" s="9" t="s">
        <v>40</v>
      </c>
      <c r="D17" s="9" t="s">
        <v>32</v>
      </c>
      <c r="E17" s="9">
        <v>28</v>
      </c>
      <c r="F17" s="9">
        <v>24</v>
      </c>
      <c r="G17" s="9"/>
      <c r="H17" s="10"/>
      <c r="I17" s="9">
        <v>4</v>
      </c>
      <c r="J17" s="10"/>
      <c r="K17" s="9">
        <v>0</v>
      </c>
      <c r="L17" s="10">
        <v>0</v>
      </c>
      <c r="M17" s="9">
        <v>79</v>
      </c>
      <c r="N17" s="15">
        <v>0.79</v>
      </c>
    </row>
    <row r="18" spans="1:14" s="11" customFormat="1" ht="25" x14ac:dyDescent="0.25">
      <c r="A18" s="8" t="s">
        <v>42</v>
      </c>
      <c r="B18" s="9" t="s">
        <v>21</v>
      </c>
      <c r="C18" s="9" t="s">
        <v>41</v>
      </c>
      <c r="D18" s="9" t="s">
        <v>32</v>
      </c>
      <c r="E18" s="9">
        <v>14</v>
      </c>
      <c r="F18" s="9">
        <v>11</v>
      </c>
      <c r="G18" s="9"/>
      <c r="H18" s="10"/>
      <c r="I18" s="9">
        <v>3</v>
      </c>
      <c r="J18" s="10"/>
      <c r="K18" s="9">
        <v>0</v>
      </c>
      <c r="L18" s="10">
        <v>0</v>
      </c>
      <c r="M18" s="9">
        <v>75</v>
      </c>
      <c r="N18" s="15">
        <v>0.71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100</v>
      </c>
      <c r="F28" s="17">
        <f>SUM(F14:F27)</f>
        <v>83</v>
      </c>
      <c r="G28" s="17">
        <f>SUM(G14:G27)</f>
        <v>0</v>
      </c>
      <c r="H28" s="18">
        <f>SUM(F28:G28)/E28</f>
        <v>0.83</v>
      </c>
      <c r="I28" s="17">
        <f t="shared" ref="I28" si="0">(E28-SUM(F28:G28))-K28</f>
        <v>17</v>
      </c>
      <c r="J28" s="18">
        <f t="shared" ref="J28" si="1">I28/E28</f>
        <v>0.17</v>
      </c>
      <c r="K28" s="17">
        <f>SUM(K14:K27)</f>
        <v>0</v>
      </c>
      <c r="L28" s="18">
        <f t="shared" ref="L28" si="2">K28/E28</f>
        <v>0</v>
      </c>
      <c r="M28" s="17">
        <f>AVERAGE(M14:M27)</f>
        <v>74.400000000000006</v>
      </c>
      <c r="N28" s="19">
        <f>AVERAGE(N14:N27)</f>
        <v>0.72599999999999998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 t="s">
        <v>43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/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II</v>
      </c>
      <c r="B15" s="9"/>
      <c r="C15" s="9" t="str">
        <f>'1'!C15</f>
        <v>407B</v>
      </c>
      <c r="D15" s="9" t="str">
        <f>'1'!D15</f>
        <v>IGEM</v>
      </c>
      <c r="E15" s="9">
        <f>'1'!E15</f>
        <v>14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14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407C</v>
      </c>
      <c r="D16" s="9" t="str">
        <f>'1'!D16</f>
        <v>IGEM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DISEÑO ORGANIZACIONAL</v>
      </c>
      <c r="B17" s="9"/>
      <c r="C17" s="9" t="str">
        <f>'1'!C17</f>
        <v>607B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DIRECCION COMERCIAL Y ESTRATEGIA DE NEGOCIACION</v>
      </c>
      <c r="B18" s="9"/>
      <c r="C18" s="9" t="str">
        <f>'1'!C18</f>
        <v>807A</v>
      </c>
      <c r="D18" s="9" t="str">
        <f>'1'!D18</f>
        <v>IGEM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/>
      <c r="C8" s="28"/>
      <c r="D8" s="14" t="s">
        <v>5</v>
      </c>
      <c r="E8" s="20"/>
      <c r="F8"/>
      <c r="G8" s="4" t="s">
        <v>6</v>
      </c>
      <c r="H8" s="20"/>
      <c r="I8" s="34" t="s">
        <v>7</v>
      </c>
      <c r="J8" s="34"/>
      <c r="K8" s="34"/>
      <c r="L8" s="28"/>
      <c r="M8" s="28"/>
      <c r="N8" s="28"/>
    </row>
    <row r="10" spans="1:14" ht="13" x14ac:dyDescent="0.3">
      <c r="A10" s="4" t="s">
        <v>8</v>
      </c>
      <c r="B10" s="28" t="str">
        <f>'1'!B10</f>
        <v>Irma de Jesus Hernández Ruiz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II</v>
      </c>
      <c r="B15" s="9"/>
      <c r="C15" s="9" t="str">
        <f>'1'!C15</f>
        <v>407B</v>
      </c>
      <c r="D15" s="9" t="str">
        <f>'1'!D15</f>
        <v>IGEM</v>
      </c>
      <c r="E15" s="9">
        <f>'1'!E15</f>
        <v>14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14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HABILIDADES DIRECTIVAS II</v>
      </c>
      <c r="B16" s="9"/>
      <c r="C16" s="9" t="str">
        <f>'1'!C16</f>
        <v>407C</v>
      </c>
      <c r="D16" s="9" t="str">
        <f>'1'!D16</f>
        <v>IGEM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5">
      <c r="A17" s="9" t="str">
        <f>'1'!A17</f>
        <v>DISEÑO ORGANIZACIONAL</v>
      </c>
      <c r="B17" s="9"/>
      <c r="C17" s="9" t="str">
        <f>'1'!C17</f>
        <v>607B</v>
      </c>
      <c r="D17" s="9" t="str">
        <f>'1'!D17</f>
        <v>IGEM</v>
      </c>
      <c r="E17" s="9">
        <f>'1'!E17</f>
        <v>28</v>
      </c>
      <c r="F17" s="9"/>
      <c r="G17" s="9"/>
      <c r="H17" s="10">
        <f t="shared" si="0"/>
        <v>0</v>
      </c>
      <c r="I17" s="9">
        <f t="shared" si="1"/>
        <v>28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DIRECCION COMERCIAL Y ESTRATEGIA DE NEGOCIACION</v>
      </c>
      <c r="B18" s="9"/>
      <c r="C18" s="9" t="str">
        <f>'1'!C18</f>
        <v>807A</v>
      </c>
      <c r="D18" s="9" t="str">
        <f>'1'!D18</f>
        <v>IGEM</v>
      </c>
      <c r="E18" s="9">
        <f>'1'!E18</f>
        <v>14</v>
      </c>
      <c r="F18" s="9"/>
      <c r="G18" s="9"/>
      <c r="H18" s="10">
        <f t="shared" si="0"/>
        <v>0</v>
      </c>
      <c r="I18" s="9">
        <f t="shared" si="1"/>
        <v>14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71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Irma de Jesus Hernández Ruiz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2025-03-04T18:03:03Z</dcterms:modified>
  <cp:category/>
  <cp:contentStatus/>
</cp:coreProperties>
</file>