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Lily\2025\Feb-Jul2025\ReporteSGI\R2-SEM9\"/>
    </mc:Choice>
  </mc:AlternateContent>
  <xr:revisionPtr revIDLastSave="0" documentId="13_ncr:1_{D6DE65F8-66EB-4CB5-A858-DA3BA1D289F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DMINISTRACION BASE DE DATOS" sheetId="1" r:id="rId1"/>
    <sheet name="INTELIGENCIA ARTIFICIAL" sheetId="3" r:id="rId2"/>
    <sheet name="PROG LOGICA Y FUNCIONAL A" sheetId="4" r:id="rId3"/>
    <sheet name="PROG LOGICA Y FUNCIONAL B" sheetId="5" r:id="rId4"/>
    <sheet name="LENGUAJES Y AUTOMATAS 1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" i="5" l="1"/>
  <c r="W13" i="4"/>
  <c r="V9" i="1"/>
  <c r="U9" i="3"/>
  <c r="Q27" i="4" l="1"/>
  <c r="Q28" i="4"/>
  <c r="Q29" i="4"/>
  <c r="Q30" i="4"/>
  <c r="Q31" i="4"/>
  <c r="Q32" i="4"/>
  <c r="Q33" i="4"/>
  <c r="Q34" i="4"/>
  <c r="Q10" i="6"/>
  <c r="Q11" i="6"/>
  <c r="Q12" i="6"/>
  <c r="Q13" i="6"/>
  <c r="Q14" i="6"/>
  <c r="Q15" i="6"/>
  <c r="Q16" i="6"/>
  <c r="Q17" i="6"/>
  <c r="Q18" i="6"/>
  <c r="Q9" i="6"/>
  <c r="P56" i="6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 s="1"/>
  <c r="K55" i="6"/>
  <c r="K58" i="6" s="1"/>
  <c r="J55" i="6"/>
  <c r="P54" i="6"/>
  <c r="P57" i="6" s="1"/>
  <c r="O54" i="6"/>
  <c r="O57" i="6"/>
  <c r="N54" i="6"/>
  <c r="N57" i="6" s="1"/>
  <c r="M54" i="6"/>
  <c r="M57" i="6"/>
  <c r="L54" i="6"/>
  <c r="L57" i="6" s="1"/>
  <c r="K54" i="6"/>
  <c r="K57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N57" i="5" s="1"/>
  <c r="M56" i="5"/>
  <c r="M57" i="5" s="1"/>
  <c r="L56" i="5"/>
  <c r="K56" i="5"/>
  <c r="J56" i="5"/>
  <c r="P55" i="5"/>
  <c r="O55" i="5"/>
  <c r="N55" i="5"/>
  <c r="M55" i="5"/>
  <c r="L55" i="5"/>
  <c r="L58" i="5" s="1"/>
  <c r="K55" i="5"/>
  <c r="K58" i="5" s="1"/>
  <c r="J55" i="5"/>
  <c r="P54" i="5"/>
  <c r="O54" i="5"/>
  <c r="N54" i="5"/>
  <c r="M54" i="5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O58" i="4" s="1"/>
  <c r="N56" i="4"/>
  <c r="N57" i="4" s="1"/>
  <c r="M56" i="4"/>
  <c r="M58" i="4" s="1"/>
  <c r="L56" i="4"/>
  <c r="L57" i="4" s="1"/>
  <c r="K56" i="4"/>
  <c r="K58" i="4" s="1"/>
  <c r="J56" i="4"/>
  <c r="P55" i="4"/>
  <c r="O55" i="4"/>
  <c r="N55" i="4"/>
  <c r="M55" i="4"/>
  <c r="L55" i="4"/>
  <c r="K55" i="4"/>
  <c r="J55" i="4"/>
  <c r="P54" i="4"/>
  <c r="P57" i="4"/>
  <c r="O54" i="4"/>
  <c r="O57" i="4" s="1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P58" i="3"/>
  <c r="O55" i="3"/>
  <c r="O58" i="3" s="1"/>
  <c r="N55" i="3"/>
  <c r="N58" i="3" s="1"/>
  <c r="M55" i="3"/>
  <c r="M58" i="3" s="1"/>
  <c r="L55" i="3"/>
  <c r="L58" i="3" s="1"/>
  <c r="K55" i="3"/>
  <c r="J55" i="3"/>
  <c r="P54" i="3"/>
  <c r="P57" i="3" s="1"/>
  <c r="O54" i="3"/>
  <c r="N54" i="3"/>
  <c r="N57" i="3" s="1"/>
  <c r="M54" i="3"/>
  <c r="M57" i="3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8" i="6"/>
  <c r="O58" i="6"/>
  <c r="K56" i="1"/>
  <c r="L56" i="1"/>
  <c r="M56" i="1"/>
  <c r="N56" i="1"/>
  <c r="O56" i="1"/>
  <c r="P56" i="1"/>
  <c r="J56" i="1"/>
  <c r="Q53" i="1"/>
  <c r="K55" i="1"/>
  <c r="K58" i="1" s="1"/>
  <c r="L55" i="1"/>
  <c r="L58" i="1" s="1"/>
  <c r="M55" i="1"/>
  <c r="M58" i="1" s="1"/>
  <c r="N55" i="1"/>
  <c r="N58" i="1" s="1"/>
  <c r="O55" i="1"/>
  <c r="O58" i="1" s="1"/>
  <c r="P55" i="1"/>
  <c r="P58" i="1" s="1"/>
  <c r="K54" i="1"/>
  <c r="K57" i="1" s="1"/>
  <c r="L54" i="1"/>
  <c r="L57" i="1" s="1"/>
  <c r="M54" i="1"/>
  <c r="M57" i="1" s="1"/>
  <c r="N54" i="1"/>
  <c r="N57" i="1" s="1"/>
  <c r="O54" i="1"/>
  <c r="O57" i="1" s="1"/>
  <c r="P54" i="1"/>
  <c r="J55" i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O57" i="3" l="1"/>
  <c r="K57" i="3"/>
  <c r="K58" i="3"/>
  <c r="P57" i="1"/>
  <c r="J58" i="1"/>
  <c r="P57" i="5"/>
  <c r="O57" i="5"/>
  <c r="P58" i="5"/>
  <c r="O58" i="5"/>
  <c r="N58" i="5"/>
  <c r="M58" i="5"/>
  <c r="K57" i="5"/>
  <c r="K57" i="4"/>
  <c r="L58" i="4"/>
  <c r="M57" i="4"/>
  <c r="N58" i="4"/>
  <c r="P58" i="4"/>
  <c r="Q55" i="1"/>
  <c r="Q55" i="4"/>
  <c r="J57" i="4"/>
  <c r="J58" i="4"/>
  <c r="Q56" i="5"/>
  <c r="J57" i="5"/>
  <c r="Q54" i="5"/>
  <c r="J58" i="5"/>
  <c r="Q55" i="5"/>
  <c r="J57" i="3"/>
  <c r="Q54" i="3"/>
  <c r="Q54" i="6"/>
  <c r="J57" i="6"/>
  <c r="J58" i="6"/>
  <c r="Q55" i="6"/>
  <c r="Q56" i="6"/>
  <c r="Q54" i="4"/>
  <c r="Q56" i="4"/>
  <c r="J57" i="1"/>
  <c r="Q56" i="1"/>
  <c r="Q54" i="1"/>
  <c r="J58" i="3"/>
  <c r="Q55" i="3"/>
  <c r="Q56" i="3"/>
  <c r="Q58" i="5" l="1"/>
  <c r="Q58" i="1"/>
  <c r="Q57" i="5"/>
  <c r="Q58" i="4"/>
  <c r="Q57" i="3"/>
  <c r="Q57" i="6"/>
  <c r="Q58" i="6"/>
  <c r="Q57" i="4"/>
  <c r="Q57" i="1"/>
  <c r="Q58" i="3"/>
</calcChain>
</file>

<file path=xl/sharedStrings.xml><?xml version="1.0" encoding="utf-8"?>
<sst xmlns="http://schemas.openxmlformats.org/spreadsheetml/2006/main" count="290" uniqueCount="165">
  <si>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</si>
  <si>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</si>
  <si>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</si>
  <si>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</si>
  <si>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</si>
  <si>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</si>
  <si>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</si>
  <si>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</si>
  <si>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</si>
  <si>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</si>
  <si>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</si>
  <si>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</si>
  <si>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</si>
  <si>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</si>
  <si>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</si>
  <si>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</si>
  <si>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</si>
  <si>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</si>
  <si>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</si>
  <si>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</si>
  <si>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</si>
  <si>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</si>
  <si>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</si>
  <si>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</si>
  <si>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LILY ALEJANDRA MEDRANO MENDOZA</t>
  </si>
  <si>
    <t>ADMINISTRACION DE BASE DE DATOS</t>
  </si>
  <si>
    <t>S/E =SIN EVALUAR</t>
  </si>
  <si>
    <t>Arrastre</t>
  </si>
  <si>
    <t>INTELIGENCIA ARTIFICIAL</t>
  </si>
  <si>
    <t>604B</t>
  </si>
  <si>
    <t xml:space="preserve">PROGRAMACION LOGICA Y FUNCIONAL </t>
  </si>
  <si>
    <t>604A</t>
  </si>
  <si>
    <t>PROGRAMACION LOGICA Y FUNCIONAL</t>
  </si>
  <si>
    <t>221U0189</t>
  </si>
  <si>
    <t>YLLESCAS ACOSTA YOVANA</t>
  </si>
  <si>
    <t>AREVALO DOMINGUEZ MILTON</t>
  </si>
  <si>
    <t>ARTIGAS MARTINEZ ALEXIS</t>
  </si>
  <si>
    <t>BAXIN ROSAS BRYAN GABRIEL</t>
  </si>
  <si>
    <t>CASTRO MARTÍNEZ YOSEF EDUARDO</t>
  </si>
  <si>
    <t>COSME MORENO JOSÉ DE JESÚS</t>
  </si>
  <si>
    <t>MARTINEZ VERA ERICK</t>
  </si>
  <si>
    <t>MORENO LANDA MONSERRAT</t>
  </si>
  <si>
    <t>PALAYO CARRANZA MONTSERRAT</t>
  </si>
  <si>
    <t>PEREZ CARRASCO DIANA CECILIA</t>
  </si>
  <si>
    <t>PEREZ HERNANDEZ AARON DE JESUS</t>
  </si>
  <si>
    <t>QUINTO LUCHO LANDY BERENICE</t>
  </si>
  <si>
    <t>SALAZAR URIETA LUIS ELIAS</t>
  </si>
  <si>
    <t>211U0173</t>
  </si>
  <si>
    <t>221U0193</t>
  </si>
  <si>
    <t>221U0197</t>
  </si>
  <si>
    <t>221U0201</t>
  </si>
  <si>
    <t>221U0222</t>
  </si>
  <si>
    <t>221U0228</t>
  </si>
  <si>
    <t>221U0230</t>
  </si>
  <si>
    <t>221U0232</t>
  </si>
  <si>
    <t>221U0263</t>
  </si>
  <si>
    <t>221U0243</t>
  </si>
  <si>
    <t>221U0246</t>
  </si>
  <si>
    <t>221U0256</t>
  </si>
  <si>
    <t>211U0172</t>
  </si>
  <si>
    <t>ALVARADO MERLIN CARLOS RAUL</t>
  </si>
  <si>
    <t>201U0098</t>
  </si>
  <si>
    <t>BERNAL ANDRADE JESUS ALEJANDRO</t>
  </si>
  <si>
    <t>211U0176</t>
  </si>
  <si>
    <t>CANELA AMARO VICTOR</t>
  </si>
  <si>
    <t>201U0102</t>
  </si>
  <si>
    <t>CANO CAZARIN GONZALO YAHIR</t>
  </si>
  <si>
    <t>211U0011</t>
  </si>
  <si>
    <t>CHAGA CHAGALA ISAAC</t>
  </si>
  <si>
    <t>211U0661</t>
  </si>
  <si>
    <t>CINTO GUILLEN GILBERTO</t>
  </si>
  <si>
    <t>211U0473</t>
  </si>
  <si>
    <t>CRUZ XALA VICTOR JOSE</t>
  </si>
  <si>
    <t>201U0563</t>
  </si>
  <si>
    <t>HERNANDEZ AZAMAR LEONARDO</t>
  </si>
  <si>
    <t>211U0642</t>
  </si>
  <si>
    <t>HERNANDEZ SALAZAR GUSTAVO ANGEL</t>
  </si>
  <si>
    <t>211U0186</t>
  </si>
  <si>
    <t>HERNANDEZ SANTOS JONATHAN SALVADOR</t>
  </si>
  <si>
    <t>211U0187</t>
  </si>
  <si>
    <t>HERRERA MIXTEGA LAURA</t>
  </si>
  <si>
    <t>211U0190</t>
  </si>
  <si>
    <t>201U0114</t>
  </si>
  <si>
    <t>211U0191</t>
  </si>
  <si>
    <t>211U0192</t>
  </si>
  <si>
    <t>211U0193</t>
  </si>
  <si>
    <t>211U0194</t>
  </si>
  <si>
    <t>211U0195</t>
  </si>
  <si>
    <t>211U0198</t>
  </si>
  <si>
    <t>211U0199</t>
  </si>
  <si>
    <t>211U0200</t>
  </si>
  <si>
    <t>211U0203</t>
  </si>
  <si>
    <t xml:space="preserve">211U0206 </t>
  </si>
  <si>
    <t>MAULEON FLORES JAZMIN</t>
  </si>
  <si>
    <t>MENDOZA FERNANDEZ CARLOS DANIEL</t>
  </si>
  <si>
    <t>MINQUIS MELCHI ORLANDO</t>
  </si>
  <si>
    <t>OLIN ALONSO CARLOS DANIEL</t>
  </si>
  <si>
    <t>OLIN CAMACHO FLOR DEL CARMEN</t>
  </si>
  <si>
    <t>ORTIZ DOMINGUEZ KEISSLY</t>
  </si>
  <si>
    <t>ORTIZ VERGARA DIEGO DE JESUS</t>
  </si>
  <si>
    <t>POLITO IXTEPAN LESLYE ALEJANDRA</t>
  </si>
  <si>
    <t>RAMIREZ MUNOZ TERESA</t>
  </si>
  <si>
    <t>ROVIRA MACARIO LUIS AXEL</t>
  </si>
  <si>
    <t>TOTO BAUTISTA EDUARDO ABISAI</t>
  </si>
  <si>
    <t>VENAVIDES RODRIGUEZ ROGELIO DE JESUS</t>
  </si>
  <si>
    <t>221U0185</t>
  </si>
  <si>
    <t>221U0187</t>
  </si>
  <si>
    <t>221U0190</t>
  </si>
  <si>
    <t>221U0198</t>
  </si>
  <si>
    <t>221U0200</t>
  </si>
  <si>
    <t>221U0261</t>
  </si>
  <si>
    <t>221U0205</t>
  </si>
  <si>
    <t>211U0181</t>
  </si>
  <si>
    <t>221U0211</t>
  </si>
  <si>
    <t>221U0212</t>
  </si>
  <si>
    <t>221U0213</t>
  </si>
  <si>
    <t>221U0214</t>
  </si>
  <si>
    <t>221U0219</t>
  </si>
  <si>
    <t>221U0223</t>
  </si>
  <si>
    <t>221U0262</t>
  </si>
  <si>
    <t>221U0233</t>
  </si>
  <si>
    <t>221U0234</t>
  </si>
  <si>
    <t>221U0235</t>
  </si>
  <si>
    <t>221U0236</t>
  </si>
  <si>
    <t>221U0237</t>
  </si>
  <si>
    <t>221U0239</t>
  </si>
  <si>
    <t>221U0240</t>
  </si>
  <si>
    <t>221U0241</t>
  </si>
  <si>
    <t>221U0247</t>
  </si>
  <si>
    <t>221U0250</t>
  </si>
  <si>
    <t>221U0251</t>
  </si>
  <si>
    <t>AGUILERA ATAXCA JUAN JOSÉ</t>
  </si>
  <si>
    <t>APARICIO SEBA URIA</t>
  </si>
  <si>
    <t>BAXIN BAEZ YAJDIEL EMIR</t>
  </si>
  <si>
    <t>CHIGO VÁSQUEZ RICARDO</t>
  </si>
  <si>
    <t>CONSTANTINO CARDENAS PABLO ANTONIO</t>
  </si>
  <si>
    <t>DIAZ SARIO JOSUE RICARDO</t>
  </si>
  <si>
    <t>FERMÁN CAMPOS ANA VALERIA</t>
  </si>
  <si>
    <t>FLORES OLIVEROS FRANCISCO JESUS</t>
  </si>
  <si>
    <t>GONZALEZ GUIDO JAVIER DAVID</t>
  </si>
  <si>
    <t>GUATEMALA PEREZ JOSE MANUEL</t>
  </si>
  <si>
    <t>HERNANDEZ CISNEROS TAIRY</t>
  </si>
  <si>
    <t>HERNANDEZ CORTES JADE DAINARA</t>
  </si>
  <si>
    <t>MARQUEZ MOTO MARVIN OSBALDO</t>
  </si>
  <si>
    <t>MAXO MALDONADO DANIEL</t>
  </si>
  <si>
    <t>MUÑIZ HERNANDEZ GUILLERMO ALEJANDRO</t>
  </si>
  <si>
    <t>PEREZ MENDOZA JUAN CARLOS</t>
  </si>
  <si>
    <t>PEREZ PUCHETA ISMAEL</t>
  </si>
  <si>
    <t>PEREZ PUCHETA ISRAEL</t>
  </si>
  <si>
    <t>PEREZ SANCHEZ VICTOR EDEN</t>
  </si>
  <si>
    <t>POLITO MIXTEGA RICARDO</t>
  </si>
  <si>
    <t>POOT ALEGRIA MARCO ARTURO</t>
  </si>
  <si>
    <t>PUCHETA CAPORAL JUAN JOSE</t>
  </si>
  <si>
    <t>PUCHETA LOEZA ADAIR ESAU</t>
  </si>
  <si>
    <t>SEBA VELASCO JOANA</t>
  </si>
  <si>
    <t>TOTO RAMOS ALEXIS DE JESUS</t>
  </si>
  <si>
    <t>TOTO SALAZAR LUIS ENRIQUE</t>
  </si>
  <si>
    <t>221U0802</t>
  </si>
  <si>
    <t>221U0191</t>
  </si>
  <si>
    <t>AGUIRRE FERMAN NESTOR ALEJANDRO</t>
  </si>
  <si>
    <t>BAXIN CAMPOS ANGEL UZIEL</t>
  </si>
  <si>
    <t>FEBRERO 2025-JUNIO2025</t>
  </si>
  <si>
    <t xml:space="preserve"> FEBRERO 2025-JUNIO2025</t>
  </si>
  <si>
    <t>FEBRERO 2025-JUNIO20245</t>
  </si>
  <si>
    <t>FEBRERO 2025-JUNIO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</si>
</sst>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 MT"/>
    </font>
    <font>
      <sz val="12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0" borderId="7" xfId="0" applyNumberForma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2"/>
  <sheetViews>
    <sheetView zoomScale="83" zoomScaleNormal="84" workbookViewId="0">
      <selection activeCell="T15" sqref="T15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3" ht="15.7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23">
      <c r="C4" t="s">
        <v>0</v>
      </c>
      <c r="D4" s="40" t="s">
        <v>25</v>
      </c>
      <c r="E4" s="40"/>
      <c r="F4" s="40"/>
      <c r="G4" s="40"/>
      <c r="I4" t="s">
        <v>1</v>
      </c>
      <c r="J4" s="37" t="s">
        <v>29</v>
      </c>
      <c r="K4" s="37"/>
      <c r="M4" t="s">
        <v>2</v>
      </c>
      <c r="N4" s="38">
        <v>45749</v>
      </c>
      <c r="O4" s="38"/>
    </row>
    <row r="5" spans="2:23" ht="6.75" customHeight="1">
      <c r="D5" s="5"/>
      <c r="E5" s="5"/>
      <c r="F5" s="5"/>
      <c r="G5" s="5"/>
    </row>
    <row r="6" spans="2:23">
      <c r="C6" t="s">
        <v>3</v>
      </c>
      <c r="D6" s="37" t="s">
        <v>162</v>
      </c>
      <c r="E6" s="37"/>
      <c r="F6" s="37"/>
      <c r="G6" s="37"/>
      <c r="I6" s="29" t="s">
        <v>22</v>
      </c>
      <c r="J6" s="29"/>
      <c r="K6" s="30" t="s">
        <v>24</v>
      </c>
      <c r="L6" s="30"/>
      <c r="M6" s="30"/>
      <c r="N6" s="30"/>
      <c r="O6" s="30"/>
      <c r="P6" s="30"/>
    </row>
    <row r="7" spans="2:23" ht="11.25" customHeight="1"/>
    <row r="8" spans="2:2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3" ht="15.75">
      <c r="B9" s="6">
        <v>1</v>
      </c>
      <c r="C9" s="22" t="s">
        <v>33</v>
      </c>
      <c r="D9" s="23" t="s">
        <v>35</v>
      </c>
      <c r="E9" s="24"/>
      <c r="F9" s="24"/>
      <c r="G9" s="24"/>
      <c r="H9" s="24"/>
      <c r="I9" s="25"/>
      <c r="J9" s="4">
        <v>93</v>
      </c>
      <c r="K9" s="4">
        <v>85</v>
      </c>
      <c r="L9" s="4">
        <v>89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38.142857142857146</v>
      </c>
      <c r="V9">
        <f>SUM(L9:L21)</f>
        <v>1013</v>
      </c>
      <c r="W9" s="17"/>
    </row>
    <row r="10" spans="2:23" ht="15.75">
      <c r="B10" s="6">
        <f>B9+1</f>
        <v>2</v>
      </c>
      <c r="C10" s="22" t="s">
        <v>47</v>
      </c>
      <c r="D10" s="23" t="s">
        <v>36</v>
      </c>
      <c r="E10" s="24"/>
      <c r="F10" s="24"/>
      <c r="G10" s="24"/>
      <c r="H10" s="24"/>
      <c r="I10" s="25"/>
      <c r="J10" s="4">
        <v>93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13.285714285714286</v>
      </c>
      <c r="W10" s="17"/>
    </row>
    <row r="11" spans="2:23" ht="15.75">
      <c r="B11" s="6">
        <f t="shared" ref="B11:B53" si="1">B10+1</f>
        <v>3</v>
      </c>
      <c r="C11" s="22" t="s">
        <v>48</v>
      </c>
      <c r="D11" s="23" t="s">
        <v>37</v>
      </c>
      <c r="E11" s="24"/>
      <c r="F11" s="24"/>
      <c r="G11" s="24"/>
      <c r="H11" s="24"/>
      <c r="I11" s="25"/>
      <c r="J11" s="4">
        <v>91</v>
      </c>
      <c r="K11" s="4">
        <v>94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26.428571428571427</v>
      </c>
      <c r="W11" s="17"/>
    </row>
    <row r="12" spans="2:23" ht="15.75">
      <c r="B12" s="6">
        <f t="shared" si="1"/>
        <v>4</v>
      </c>
      <c r="C12" s="22" t="s">
        <v>49</v>
      </c>
      <c r="D12" s="23" t="s">
        <v>38</v>
      </c>
      <c r="E12" s="24"/>
      <c r="F12" s="24"/>
      <c r="G12" s="24"/>
      <c r="H12" s="24"/>
      <c r="I12" s="25"/>
      <c r="J12" s="4">
        <v>95</v>
      </c>
      <c r="K12" s="4">
        <v>100</v>
      </c>
      <c r="L12" s="4">
        <v>97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41.714285714285715</v>
      </c>
      <c r="W12" s="17"/>
    </row>
    <row r="13" spans="2:23" ht="15.75">
      <c r="B13" s="6">
        <f t="shared" si="1"/>
        <v>5</v>
      </c>
      <c r="C13" s="22" t="s">
        <v>50</v>
      </c>
      <c r="D13" s="23" t="s">
        <v>39</v>
      </c>
      <c r="E13" s="24"/>
      <c r="F13" s="24"/>
      <c r="G13" s="24"/>
      <c r="H13" s="24"/>
      <c r="I13" s="25"/>
      <c r="J13" s="4">
        <v>91</v>
      </c>
      <c r="K13" s="4">
        <v>92</v>
      </c>
      <c r="L13" s="4">
        <v>98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40.142857142857146</v>
      </c>
      <c r="W13" s="17"/>
    </row>
    <row r="14" spans="2:23" ht="15.75">
      <c r="B14" s="6">
        <f t="shared" si="1"/>
        <v>6</v>
      </c>
      <c r="C14" s="22" t="s">
        <v>51</v>
      </c>
      <c r="D14" s="23" t="s">
        <v>40</v>
      </c>
      <c r="E14" s="24"/>
      <c r="F14" s="24"/>
      <c r="G14" s="24"/>
      <c r="H14" s="24"/>
      <c r="I14" s="25"/>
      <c r="J14" s="4">
        <v>91</v>
      </c>
      <c r="K14" s="4">
        <v>89</v>
      </c>
      <c r="L14" s="4">
        <v>98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39.714285714285715</v>
      </c>
      <c r="W14" s="17"/>
    </row>
    <row r="15" spans="2:23" ht="15.75">
      <c r="B15" s="6">
        <f t="shared" si="1"/>
        <v>7</v>
      </c>
      <c r="C15" s="22" t="s">
        <v>52</v>
      </c>
      <c r="D15" s="23" t="s">
        <v>41</v>
      </c>
      <c r="E15" s="24"/>
      <c r="F15" s="24"/>
      <c r="G15" s="24"/>
      <c r="H15" s="24"/>
      <c r="I15" s="25"/>
      <c r="J15" s="4">
        <v>89</v>
      </c>
      <c r="K15" s="4">
        <v>88</v>
      </c>
      <c r="L15" s="4">
        <v>86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37.571428571428569</v>
      </c>
      <c r="W15" s="17"/>
    </row>
    <row r="16" spans="2:23" ht="15.75">
      <c r="B16" s="6">
        <f t="shared" si="1"/>
        <v>8</v>
      </c>
      <c r="C16" s="22" t="s">
        <v>53</v>
      </c>
      <c r="D16" s="23" t="s">
        <v>42</v>
      </c>
      <c r="E16" s="24"/>
      <c r="F16" s="24"/>
      <c r="G16" s="24"/>
      <c r="H16" s="24"/>
      <c r="I16" s="25"/>
      <c r="J16" s="4">
        <v>95</v>
      </c>
      <c r="K16" s="4">
        <v>94</v>
      </c>
      <c r="L16" s="4">
        <v>92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40.142857142857146</v>
      </c>
      <c r="T16" t="s">
        <v>26</v>
      </c>
      <c r="W16" s="17"/>
    </row>
    <row r="17" spans="2:23" ht="15.75">
      <c r="B17" s="6">
        <f t="shared" si="1"/>
        <v>9</v>
      </c>
      <c r="C17" s="22" t="s">
        <v>54</v>
      </c>
      <c r="D17" s="23" t="s">
        <v>43</v>
      </c>
      <c r="E17" s="24"/>
      <c r="F17" s="24"/>
      <c r="G17" s="24"/>
      <c r="H17" s="24"/>
      <c r="I17" s="25"/>
      <c r="J17" s="4">
        <v>89</v>
      </c>
      <c r="K17" s="4">
        <v>88</v>
      </c>
      <c r="L17" s="4">
        <v>89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38</v>
      </c>
      <c r="W17" s="17"/>
    </row>
    <row r="18" spans="2:23" ht="15.75">
      <c r="B18" s="6">
        <f t="shared" si="1"/>
        <v>10</v>
      </c>
      <c r="C18" s="22" t="s">
        <v>55</v>
      </c>
      <c r="D18" s="23" t="s">
        <v>44</v>
      </c>
      <c r="E18" s="24"/>
      <c r="F18" s="24"/>
      <c r="G18" s="24"/>
      <c r="H18" s="24"/>
      <c r="I18" s="25"/>
      <c r="J18" s="4">
        <v>89</v>
      </c>
      <c r="K18" s="4">
        <v>88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38.142857142857146</v>
      </c>
      <c r="W18" s="17"/>
    </row>
    <row r="19" spans="2:23" ht="15.75">
      <c r="B19" s="6">
        <f t="shared" si="1"/>
        <v>11</v>
      </c>
      <c r="C19" s="22" t="s">
        <v>56</v>
      </c>
      <c r="D19" s="23" t="s">
        <v>45</v>
      </c>
      <c r="E19" s="24"/>
      <c r="F19" s="24"/>
      <c r="G19" s="24"/>
      <c r="H19" s="24"/>
      <c r="I19" s="25"/>
      <c r="J19" s="4">
        <v>89</v>
      </c>
      <c r="K19" s="4">
        <v>88</v>
      </c>
      <c r="L19" s="4">
        <v>88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37.857142857142854</v>
      </c>
      <c r="W19" s="17"/>
    </row>
    <row r="20" spans="2:23" ht="15.75">
      <c r="B20" s="6">
        <f t="shared" si="1"/>
        <v>12</v>
      </c>
      <c r="C20" s="22" t="s">
        <v>57</v>
      </c>
      <c r="D20" s="23" t="s">
        <v>46</v>
      </c>
      <c r="E20" s="24"/>
      <c r="F20" s="24"/>
      <c r="G20" s="24"/>
      <c r="H20" s="24"/>
      <c r="I20" s="25"/>
      <c r="J20" s="4">
        <v>91</v>
      </c>
      <c r="K20" s="4">
        <v>92</v>
      </c>
      <c r="L20" s="4">
        <v>94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39.571428571428569</v>
      </c>
      <c r="W20" s="17"/>
    </row>
    <row r="21" spans="2:23" ht="15.75">
      <c r="B21" s="6">
        <f t="shared" si="1"/>
        <v>13</v>
      </c>
      <c r="C21" s="22" t="s">
        <v>58</v>
      </c>
      <c r="D21" s="27" t="s">
        <v>34</v>
      </c>
      <c r="E21" s="27"/>
      <c r="F21" s="27"/>
      <c r="G21" s="27"/>
      <c r="H21" s="27"/>
      <c r="I21" s="27"/>
      <c r="J21" s="4">
        <v>95</v>
      </c>
      <c r="K21" s="4">
        <v>88</v>
      </c>
      <c r="L21" s="4">
        <v>92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39.285714285714285</v>
      </c>
      <c r="W21" s="17"/>
    </row>
    <row r="22" spans="2:23" ht="15.75">
      <c r="B22" s="6">
        <f t="shared" si="1"/>
        <v>14</v>
      </c>
      <c r="C22" s="16"/>
      <c r="D22" s="26"/>
      <c r="E22" s="26"/>
      <c r="F22" s="26"/>
      <c r="G22" s="26"/>
      <c r="H22" s="26"/>
      <c r="I22" s="26"/>
      <c r="J22" s="4"/>
      <c r="K22" s="4"/>
      <c r="L22" s="4"/>
      <c r="M22" s="4"/>
      <c r="N22" s="4"/>
      <c r="O22" s="4"/>
      <c r="P22" s="4"/>
      <c r="Q22" s="10">
        <f t="shared" si="0"/>
        <v>0</v>
      </c>
      <c r="W22" s="17"/>
    </row>
    <row r="23" spans="2:23">
      <c r="B23" s="6">
        <f t="shared" si="1"/>
        <v>15</v>
      </c>
      <c r="C23" s="6"/>
      <c r="D23" s="35"/>
      <c r="E23" s="35"/>
      <c r="F23" s="35"/>
      <c r="G23" s="35"/>
      <c r="H23" s="35"/>
      <c r="I23" s="35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23">
      <c r="B24" s="6">
        <f t="shared" si="1"/>
        <v>16</v>
      </c>
      <c r="C24" s="6"/>
      <c r="D24" s="35"/>
      <c r="E24" s="35"/>
      <c r="F24" s="35"/>
      <c r="G24" s="35"/>
      <c r="H24" s="35"/>
      <c r="I24" s="35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23">
      <c r="B25" s="6">
        <f t="shared" si="1"/>
        <v>17</v>
      </c>
      <c r="C25" s="6"/>
      <c r="D25" s="35"/>
      <c r="E25" s="35"/>
      <c r="F25" s="35"/>
      <c r="G25" s="35"/>
      <c r="H25" s="35"/>
      <c r="I25" s="35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23">
      <c r="B26" s="6">
        <f t="shared" si="1"/>
        <v>18</v>
      </c>
      <c r="C26" s="6"/>
      <c r="D26" s="35"/>
      <c r="E26" s="35"/>
      <c r="F26" s="35"/>
      <c r="G26" s="35"/>
      <c r="H26" s="35"/>
      <c r="I26" s="35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23">
      <c r="B27" s="6">
        <f t="shared" si="1"/>
        <v>19</v>
      </c>
      <c r="C27" s="6"/>
      <c r="D27" s="41"/>
      <c r="E27" s="41"/>
      <c r="F27" s="41"/>
      <c r="G27" s="41"/>
      <c r="H27" s="41"/>
      <c r="I27" s="4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23">
      <c r="B28" s="6">
        <f t="shared" si="1"/>
        <v>20</v>
      </c>
      <c r="C28" s="6"/>
      <c r="D28" s="35"/>
      <c r="E28" s="35"/>
      <c r="F28" s="35"/>
      <c r="G28" s="35"/>
      <c r="H28" s="35"/>
      <c r="I28" s="35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23">
      <c r="B29" s="6">
        <f t="shared" si="1"/>
        <v>21</v>
      </c>
      <c r="C29" s="6"/>
      <c r="D29" s="35"/>
      <c r="E29" s="35"/>
      <c r="F29" s="35"/>
      <c r="G29" s="35"/>
      <c r="H29" s="35"/>
      <c r="I29" s="35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23">
      <c r="B30" s="6">
        <f t="shared" si="1"/>
        <v>22</v>
      </c>
      <c r="C30" s="6"/>
      <c r="D30" s="35"/>
      <c r="E30" s="35"/>
      <c r="F30" s="35"/>
      <c r="G30" s="35"/>
      <c r="H30" s="35"/>
      <c r="I30" s="35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23">
      <c r="B31" s="6">
        <f t="shared" si="1"/>
        <v>23</v>
      </c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23">
      <c r="B32" s="6">
        <f t="shared" si="1"/>
        <v>24</v>
      </c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9"/>
      <c r="D54" s="29"/>
      <c r="E54" s="1"/>
      <c r="H54" s="31" t="s">
        <v>19</v>
      </c>
      <c r="I54" s="31"/>
      <c r="J54" s="11">
        <f>COUNTIF(J9:J53,"&gt;=70")</f>
        <v>13</v>
      </c>
      <c r="K54" s="11">
        <f t="shared" ref="K54:P54" si="3">COUNTIF(K9:K53,"&gt;=70")</f>
        <v>12</v>
      </c>
      <c r="L54" s="11">
        <f t="shared" si="3"/>
        <v>11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9"/>
      <c r="D55" s="29"/>
      <c r="E55" s="8"/>
      <c r="H55" s="32" t="s">
        <v>20</v>
      </c>
      <c r="I55" s="32"/>
      <c r="J55" s="12">
        <f>COUNTIF(J9:J53,"&lt;70")</f>
        <v>0</v>
      </c>
      <c r="K55" s="12">
        <f t="shared" ref="K55:Q55" si="5">COUNTIF(K9:K53,"&lt;70")</f>
        <v>1</v>
      </c>
      <c r="L55" s="12">
        <f t="shared" si="5"/>
        <v>2</v>
      </c>
      <c r="M55" s="12">
        <f t="shared" si="5"/>
        <v>13</v>
      </c>
      <c r="N55" s="12">
        <f t="shared" si="5"/>
        <v>13</v>
      </c>
      <c r="O55" s="12">
        <f t="shared" si="5"/>
        <v>13</v>
      </c>
      <c r="P55" s="12">
        <f t="shared" si="5"/>
        <v>13</v>
      </c>
      <c r="Q55" s="12">
        <f t="shared" si="5"/>
        <v>45</v>
      </c>
    </row>
    <row r="56" spans="2:17">
      <c r="C56" s="29"/>
      <c r="D56" s="29"/>
      <c r="E56" s="29"/>
      <c r="H56" s="32" t="s">
        <v>21</v>
      </c>
      <c r="I56" s="32"/>
      <c r="J56" s="12">
        <f>COUNT(J9:J53)</f>
        <v>13</v>
      </c>
      <c r="K56" s="12">
        <f t="shared" ref="K56:Q56" si="6">COUNT(K9:K53)</f>
        <v>13</v>
      </c>
      <c r="L56" s="12">
        <f t="shared" si="6"/>
        <v>13</v>
      </c>
      <c r="M56" s="12">
        <f t="shared" si="6"/>
        <v>13</v>
      </c>
      <c r="N56" s="12">
        <f t="shared" si="6"/>
        <v>13</v>
      </c>
      <c r="O56" s="12">
        <f t="shared" si="6"/>
        <v>13</v>
      </c>
      <c r="P56" s="12">
        <f t="shared" si="6"/>
        <v>13</v>
      </c>
      <c r="Q56" s="12">
        <f t="shared" si="6"/>
        <v>45</v>
      </c>
    </row>
    <row r="57" spans="2:17">
      <c r="C57" s="29"/>
      <c r="D57" s="29"/>
      <c r="E57" s="1"/>
      <c r="H57" s="33" t="s">
        <v>16</v>
      </c>
      <c r="I57" s="33"/>
      <c r="J57" s="13">
        <f>J54/J56</f>
        <v>1</v>
      </c>
      <c r="K57" s="14">
        <f t="shared" ref="K57:Q57" si="7">K54/K56</f>
        <v>0.92307692307692313</v>
      </c>
      <c r="L57" s="14">
        <f t="shared" si="7"/>
        <v>0.84615384615384615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>
      <c r="C58" s="29"/>
      <c r="D58" s="29"/>
      <c r="E58" s="1"/>
      <c r="H58" s="33" t="s">
        <v>17</v>
      </c>
      <c r="I58" s="33"/>
      <c r="J58" s="13">
        <f>J55/J56</f>
        <v>0</v>
      </c>
      <c r="K58" s="13">
        <f t="shared" ref="K58:Q58" si="8">K55/K56</f>
        <v>7.6923076923076927E-2</v>
      </c>
      <c r="L58" s="14">
        <f t="shared" si="8"/>
        <v>0.15384615384615385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>
      <c r="C59" s="29"/>
      <c r="D59" s="29"/>
      <c r="E59" s="8"/>
    </row>
    <row r="60" spans="2:17">
      <c r="C60" s="1"/>
      <c r="D60" s="1"/>
      <c r="E60" s="8"/>
    </row>
    <row r="61" spans="2:17">
      <c r="J61" s="34"/>
      <c r="K61" s="34"/>
      <c r="L61" s="34"/>
      <c r="M61" s="34"/>
      <c r="N61" s="34"/>
      <c r="O61" s="34"/>
      <c r="P61" s="34"/>
    </row>
    <row r="62" spans="2:17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40:I40"/>
    <mergeCell ref="D41:I41"/>
    <mergeCell ref="D42:I42"/>
    <mergeCell ref="D43:I43"/>
    <mergeCell ref="C54:D54"/>
    <mergeCell ref="D49:I49"/>
    <mergeCell ref="D50:I50"/>
    <mergeCell ref="D51:I51"/>
    <mergeCell ref="D52:I52"/>
    <mergeCell ref="D53:I53"/>
    <mergeCell ref="D28:I28"/>
    <mergeCell ref="D29:I29"/>
    <mergeCell ref="D30:I30"/>
    <mergeCell ref="D31:I31"/>
    <mergeCell ref="D48:I48"/>
    <mergeCell ref="D33:I33"/>
    <mergeCell ref="D34:I34"/>
    <mergeCell ref="D35:I35"/>
    <mergeCell ref="D36:I36"/>
    <mergeCell ref="D37:I37"/>
    <mergeCell ref="D38:I38"/>
    <mergeCell ref="D44:I44"/>
    <mergeCell ref="D45:I45"/>
    <mergeCell ref="D46:I46"/>
    <mergeCell ref="D47:I47"/>
    <mergeCell ref="D39:I39"/>
    <mergeCell ref="D23:I23"/>
    <mergeCell ref="D24:I24"/>
    <mergeCell ref="D25:I25"/>
    <mergeCell ref="D26:I26"/>
    <mergeCell ref="D27:I27"/>
    <mergeCell ref="B2:P2"/>
    <mergeCell ref="J4:K4"/>
    <mergeCell ref="N4:O4"/>
    <mergeCell ref="D6:G6"/>
    <mergeCell ref="D8:I8"/>
    <mergeCell ref="C3:P3"/>
    <mergeCell ref="D4:G4"/>
    <mergeCell ref="J62:P62"/>
    <mergeCell ref="C55:D55"/>
    <mergeCell ref="I6:J6"/>
    <mergeCell ref="K6:P6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9:I9"/>
    <mergeCell ref="D32:I32"/>
    <mergeCell ref="D10:I10"/>
    <mergeCell ref="D11:I11"/>
    <mergeCell ref="D12:I12"/>
    <mergeCell ref="D13:I13"/>
    <mergeCell ref="D19:I19"/>
    <mergeCell ref="D20:I20"/>
    <mergeCell ref="D22:I22"/>
    <mergeCell ref="D14:I14"/>
    <mergeCell ref="D15:I15"/>
    <mergeCell ref="D16:I16"/>
    <mergeCell ref="D17:I17"/>
    <mergeCell ref="D18:I18"/>
    <mergeCell ref="D21:I2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2"/>
  <sheetViews>
    <sheetView tabSelected="1" topLeftCell="A3" zoomScale="90" zoomScaleNormal="90" workbookViewId="0">
      <selection activeCell="J4" sqref="J4:K4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1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21">
      <c r="C4" t="s">
        <v>0</v>
      </c>
      <c r="D4" s="40" t="s">
        <v>28</v>
      </c>
      <c r="E4" s="40"/>
      <c r="F4" s="40"/>
      <c r="G4" s="40"/>
      <c r="I4" t="s">
        <v>1</v>
      </c>
      <c r="J4" s="37">
        <v>804</v>
      </c>
      <c r="K4" s="37"/>
      <c r="M4" t="s">
        <v>2</v>
      </c>
      <c r="N4" s="38">
        <v>45749</v>
      </c>
      <c r="O4" s="38"/>
    </row>
    <row r="5" spans="2:21" ht="6.75" customHeight="1">
      <c r="D5" s="5"/>
      <c r="E5" s="5"/>
      <c r="F5" s="5"/>
      <c r="G5" s="5"/>
    </row>
    <row r="6" spans="2:21">
      <c r="C6" t="s">
        <v>3</v>
      </c>
      <c r="D6" s="37" t="s">
        <v>161</v>
      </c>
      <c r="E6" s="37"/>
      <c r="F6" s="37"/>
      <c r="G6" s="37"/>
      <c r="I6" s="29" t="s">
        <v>22</v>
      </c>
      <c r="J6" s="29"/>
      <c r="K6" s="30" t="s">
        <v>24</v>
      </c>
      <c r="L6" s="30"/>
      <c r="M6" s="30"/>
      <c r="N6" s="30"/>
      <c r="O6" s="30"/>
      <c r="P6" s="30"/>
    </row>
    <row r="7" spans="2:21" ht="11.25" customHeight="1"/>
    <row r="8" spans="2:21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>
      <c r="B9" s="6">
        <v>1</v>
      </c>
      <c r="C9" s="18" t="s">
        <v>59</v>
      </c>
      <c r="D9" s="27" t="s">
        <v>60</v>
      </c>
      <c r="E9" s="27"/>
      <c r="F9" s="27"/>
      <c r="G9" s="27"/>
      <c r="H9" s="27"/>
      <c r="I9" s="27"/>
      <c r="J9" s="4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13.571428571428571</v>
      </c>
      <c r="U9">
        <f>SUM(J9:J31)</f>
        <v>1879</v>
      </c>
    </row>
    <row r="10" spans="2:21">
      <c r="B10" s="6">
        <f>B9+1</f>
        <v>2</v>
      </c>
      <c r="C10" s="18" t="s">
        <v>61</v>
      </c>
      <c r="D10" s="27" t="s">
        <v>62</v>
      </c>
      <c r="E10" s="27"/>
      <c r="F10" s="27"/>
      <c r="G10" s="27"/>
      <c r="H10" s="27"/>
      <c r="I10" s="27"/>
      <c r="J10" s="4">
        <v>87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12.428571428571429</v>
      </c>
    </row>
    <row r="11" spans="2:21">
      <c r="B11" s="6">
        <f t="shared" ref="B11:B53" si="1">B10+1</f>
        <v>3</v>
      </c>
      <c r="C11" s="18" t="s">
        <v>63</v>
      </c>
      <c r="D11" s="27" t="s">
        <v>64</v>
      </c>
      <c r="E11" s="27"/>
      <c r="F11" s="27"/>
      <c r="G11" s="27"/>
      <c r="H11" s="27"/>
      <c r="I11" s="27"/>
      <c r="J11" s="4">
        <v>89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12.714285714285714</v>
      </c>
    </row>
    <row r="12" spans="2:21">
      <c r="B12" s="6">
        <f t="shared" si="1"/>
        <v>4</v>
      </c>
      <c r="C12" s="18" t="s">
        <v>65</v>
      </c>
      <c r="D12" s="27" t="s">
        <v>66</v>
      </c>
      <c r="E12" s="27"/>
      <c r="F12" s="27"/>
      <c r="G12" s="27"/>
      <c r="H12" s="27"/>
      <c r="I12" s="27"/>
      <c r="J12" s="4">
        <v>78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11.142857142857142</v>
      </c>
    </row>
    <row r="13" spans="2:21">
      <c r="B13" s="6">
        <f t="shared" si="1"/>
        <v>5</v>
      </c>
      <c r="C13" s="18" t="s">
        <v>67</v>
      </c>
      <c r="D13" s="27" t="s">
        <v>68</v>
      </c>
      <c r="E13" s="27"/>
      <c r="F13" s="27"/>
      <c r="G13" s="27"/>
      <c r="H13" s="27"/>
      <c r="I13" s="27"/>
      <c r="J13" s="4">
        <v>82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11.714285714285714</v>
      </c>
    </row>
    <row r="14" spans="2:21">
      <c r="B14" s="6">
        <f t="shared" si="1"/>
        <v>6</v>
      </c>
      <c r="C14" s="18" t="s">
        <v>69</v>
      </c>
      <c r="D14" s="27" t="s">
        <v>70</v>
      </c>
      <c r="E14" s="27"/>
      <c r="F14" s="27"/>
      <c r="G14" s="27"/>
      <c r="H14" s="27"/>
      <c r="I14" s="27"/>
      <c r="J14" s="4">
        <v>91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13</v>
      </c>
    </row>
    <row r="15" spans="2:21">
      <c r="B15" s="6">
        <f t="shared" si="1"/>
        <v>7</v>
      </c>
      <c r="C15" s="18" t="s">
        <v>71</v>
      </c>
      <c r="D15" s="27" t="s">
        <v>72</v>
      </c>
      <c r="E15" s="27"/>
      <c r="F15" s="27"/>
      <c r="G15" s="27"/>
      <c r="H15" s="27"/>
      <c r="I15" s="27"/>
      <c r="J15" s="4">
        <v>78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11.142857142857142</v>
      </c>
    </row>
    <row r="16" spans="2:21">
      <c r="B16" s="6">
        <f t="shared" si="1"/>
        <v>8</v>
      </c>
      <c r="C16" s="18" t="s">
        <v>73</v>
      </c>
      <c r="D16" s="27" t="s">
        <v>74</v>
      </c>
      <c r="E16" s="27"/>
      <c r="F16" s="27"/>
      <c r="G16" s="27"/>
      <c r="H16" s="27"/>
      <c r="I16" s="27"/>
      <c r="J16" s="4">
        <v>81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11.571428571428571</v>
      </c>
    </row>
    <row r="17" spans="2:17">
      <c r="B17" s="6">
        <f t="shared" si="1"/>
        <v>9</v>
      </c>
      <c r="C17" s="18" t="s">
        <v>75</v>
      </c>
      <c r="D17" s="20" t="s">
        <v>76</v>
      </c>
      <c r="E17" s="19"/>
      <c r="F17" s="19"/>
      <c r="G17" s="19"/>
      <c r="H17" s="19"/>
      <c r="I17" s="19"/>
      <c r="J17" s="4">
        <v>82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11.714285714285714</v>
      </c>
    </row>
    <row r="18" spans="2:17">
      <c r="B18" s="6">
        <f t="shared" si="1"/>
        <v>10</v>
      </c>
      <c r="C18" s="18" t="s">
        <v>77</v>
      </c>
      <c r="D18" s="27" t="s">
        <v>78</v>
      </c>
      <c r="E18" s="27"/>
      <c r="F18" s="27"/>
      <c r="G18" s="27"/>
      <c r="H18" s="27"/>
      <c r="I18" s="2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>
      <c r="B19" s="6">
        <f t="shared" si="1"/>
        <v>11</v>
      </c>
      <c r="C19" s="18" t="s">
        <v>79</v>
      </c>
      <c r="D19" s="27" t="s">
        <v>80</v>
      </c>
      <c r="E19" s="27"/>
      <c r="F19" s="27"/>
      <c r="G19" s="27"/>
      <c r="H19" s="27"/>
      <c r="I19" s="27"/>
      <c r="J19" s="4">
        <v>83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11.857142857142858</v>
      </c>
    </row>
    <row r="20" spans="2:17">
      <c r="B20" s="6">
        <f t="shared" si="1"/>
        <v>12</v>
      </c>
      <c r="C20" s="18" t="s">
        <v>81</v>
      </c>
      <c r="D20" s="27" t="s">
        <v>93</v>
      </c>
      <c r="E20" s="27"/>
      <c r="F20" s="27"/>
      <c r="G20" s="27"/>
      <c r="H20" s="27"/>
      <c r="I20" s="27"/>
      <c r="J20" s="4">
        <v>96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13.714285714285714</v>
      </c>
    </row>
    <row r="21" spans="2:17">
      <c r="B21" s="6">
        <f t="shared" si="1"/>
        <v>13</v>
      </c>
      <c r="C21" s="18" t="s">
        <v>82</v>
      </c>
      <c r="D21" s="27" t="s">
        <v>94</v>
      </c>
      <c r="E21" s="27"/>
      <c r="F21" s="27"/>
      <c r="G21" s="27"/>
      <c r="H21" s="27"/>
      <c r="I21" s="27"/>
      <c r="J21" s="4">
        <v>76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10.857142857142858</v>
      </c>
    </row>
    <row r="22" spans="2:17">
      <c r="B22" s="6">
        <f t="shared" si="1"/>
        <v>14</v>
      </c>
      <c r="C22" s="18" t="s">
        <v>83</v>
      </c>
      <c r="D22" s="27" t="s">
        <v>95</v>
      </c>
      <c r="E22" s="27"/>
      <c r="F22" s="27"/>
      <c r="G22" s="27"/>
      <c r="H22" s="27"/>
      <c r="I22" s="27"/>
      <c r="J22" s="4">
        <v>95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13.571428571428571</v>
      </c>
    </row>
    <row r="23" spans="2:17">
      <c r="B23" s="6">
        <f t="shared" si="1"/>
        <v>15</v>
      </c>
      <c r="C23" s="18" t="s">
        <v>84</v>
      </c>
      <c r="D23" s="27" t="s">
        <v>96</v>
      </c>
      <c r="E23" s="27"/>
      <c r="F23" s="27"/>
      <c r="G23" s="27"/>
      <c r="H23" s="27"/>
      <c r="I23" s="27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>
      <c r="B24" s="6">
        <f t="shared" si="1"/>
        <v>16</v>
      </c>
      <c r="C24" s="18" t="s">
        <v>85</v>
      </c>
      <c r="D24" s="27" t="s">
        <v>97</v>
      </c>
      <c r="E24" s="27"/>
      <c r="F24" s="27"/>
      <c r="G24" s="27"/>
      <c r="H24" s="27"/>
      <c r="I24" s="27"/>
      <c r="J24" s="4">
        <v>82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11.714285714285714</v>
      </c>
    </row>
    <row r="25" spans="2:17">
      <c r="B25" s="6">
        <f t="shared" si="1"/>
        <v>17</v>
      </c>
      <c r="C25" s="18" t="s">
        <v>86</v>
      </c>
      <c r="D25" s="27" t="s">
        <v>98</v>
      </c>
      <c r="E25" s="27"/>
      <c r="F25" s="27"/>
      <c r="G25" s="27"/>
      <c r="H25" s="27"/>
      <c r="I25" s="27"/>
      <c r="J25" s="4">
        <v>79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11.285714285714286</v>
      </c>
    </row>
    <row r="26" spans="2:17">
      <c r="B26" s="6">
        <f t="shared" si="1"/>
        <v>18</v>
      </c>
      <c r="C26" s="18" t="s">
        <v>87</v>
      </c>
      <c r="D26" s="27" t="s">
        <v>99</v>
      </c>
      <c r="E26" s="27"/>
      <c r="F26" s="27"/>
      <c r="G26" s="27"/>
      <c r="H26" s="27"/>
      <c r="I26" s="27"/>
      <c r="J26" s="4">
        <v>79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11.285714285714286</v>
      </c>
    </row>
    <row r="27" spans="2:17">
      <c r="B27" s="6">
        <f t="shared" si="1"/>
        <v>19</v>
      </c>
      <c r="C27" s="18" t="s">
        <v>88</v>
      </c>
      <c r="D27" s="27" t="s">
        <v>100</v>
      </c>
      <c r="E27" s="27"/>
      <c r="F27" s="27"/>
      <c r="G27" s="27"/>
      <c r="H27" s="27"/>
      <c r="I27" s="27"/>
      <c r="J27" s="4">
        <v>78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11.142857142857142</v>
      </c>
    </row>
    <row r="28" spans="2:17">
      <c r="B28" s="6">
        <f t="shared" si="1"/>
        <v>20</v>
      </c>
      <c r="C28" s="18" t="s">
        <v>89</v>
      </c>
      <c r="D28" s="27" t="s">
        <v>101</v>
      </c>
      <c r="E28" s="27"/>
      <c r="F28" s="27"/>
      <c r="G28" s="27"/>
      <c r="H28" s="27"/>
      <c r="I28" s="27"/>
      <c r="J28" s="4">
        <v>77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</v>
      </c>
    </row>
    <row r="29" spans="2:17">
      <c r="B29" s="6">
        <f t="shared" si="1"/>
        <v>21</v>
      </c>
      <c r="C29" s="18" t="s">
        <v>90</v>
      </c>
      <c r="D29" s="27" t="s">
        <v>102</v>
      </c>
      <c r="E29" s="27"/>
      <c r="F29" s="27"/>
      <c r="G29" s="27"/>
      <c r="H29" s="27"/>
      <c r="I29" s="27"/>
      <c r="J29" s="4">
        <v>86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12.285714285714286</v>
      </c>
    </row>
    <row r="30" spans="2:17">
      <c r="B30" s="6">
        <f t="shared" si="1"/>
        <v>22</v>
      </c>
      <c r="C30" s="18" t="s">
        <v>91</v>
      </c>
      <c r="D30" s="27" t="s">
        <v>103</v>
      </c>
      <c r="E30" s="27"/>
      <c r="F30" s="27"/>
      <c r="G30" s="27"/>
      <c r="H30" s="27"/>
      <c r="I30" s="27"/>
      <c r="J30" s="4">
        <v>95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13.571428571428571</v>
      </c>
    </row>
    <row r="31" spans="2:17">
      <c r="B31" s="6">
        <f t="shared" si="1"/>
        <v>23</v>
      </c>
      <c r="C31" s="6" t="s">
        <v>92</v>
      </c>
      <c r="D31" s="45" t="s">
        <v>104</v>
      </c>
      <c r="E31" s="45"/>
      <c r="F31" s="45"/>
      <c r="G31" s="45"/>
      <c r="H31" s="45"/>
      <c r="I31" s="45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14.285714285714286</v>
      </c>
    </row>
    <row r="32" spans="2:17">
      <c r="B32" s="6">
        <f t="shared" si="1"/>
        <v>24</v>
      </c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9"/>
      <c r="D54" s="29"/>
      <c r="E54" s="1"/>
      <c r="H54" s="31" t="s">
        <v>19</v>
      </c>
      <c r="I54" s="31"/>
      <c r="J54" s="11">
        <f>COUNTIF(J9:J53,"&gt;=70")</f>
        <v>22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9"/>
      <c r="D55" s="29"/>
      <c r="E55" s="8"/>
      <c r="H55" s="32" t="s">
        <v>20</v>
      </c>
      <c r="I55" s="32"/>
      <c r="J55" s="12">
        <f>COUNTIF(J9:J53,"&lt;70")</f>
        <v>1</v>
      </c>
      <c r="K55" s="12">
        <f t="shared" ref="K55:Q55" si="5">COUNTIF(K9:K53,"&lt;70")</f>
        <v>23</v>
      </c>
      <c r="L55" s="12">
        <f t="shared" si="5"/>
        <v>23</v>
      </c>
      <c r="M55" s="12">
        <f t="shared" si="5"/>
        <v>23</v>
      </c>
      <c r="N55" s="12">
        <f t="shared" si="5"/>
        <v>23</v>
      </c>
      <c r="O55" s="12">
        <f t="shared" si="5"/>
        <v>23</v>
      </c>
      <c r="P55" s="12">
        <f t="shared" si="5"/>
        <v>23</v>
      </c>
      <c r="Q55" s="12">
        <f t="shared" si="5"/>
        <v>45</v>
      </c>
    </row>
    <row r="56" spans="2:17">
      <c r="C56" s="29"/>
      <c r="D56" s="29"/>
      <c r="E56" s="29"/>
      <c r="H56" s="32" t="s">
        <v>21</v>
      </c>
      <c r="I56" s="32"/>
      <c r="J56" s="12">
        <f>COUNT(J9:J53)</f>
        <v>23</v>
      </c>
      <c r="K56" s="12">
        <f t="shared" ref="K56:Q56" si="6">COUNT(K9:K53)</f>
        <v>23</v>
      </c>
      <c r="L56" s="12">
        <f t="shared" si="6"/>
        <v>23</v>
      </c>
      <c r="M56" s="12">
        <f t="shared" si="6"/>
        <v>23</v>
      </c>
      <c r="N56" s="12">
        <f t="shared" si="6"/>
        <v>23</v>
      </c>
      <c r="O56" s="12">
        <f t="shared" si="6"/>
        <v>23</v>
      </c>
      <c r="P56" s="12">
        <f t="shared" si="6"/>
        <v>23</v>
      </c>
      <c r="Q56" s="12">
        <f t="shared" si="6"/>
        <v>45</v>
      </c>
    </row>
    <row r="57" spans="2:17">
      <c r="C57" s="29"/>
      <c r="D57" s="29"/>
      <c r="E57" s="1"/>
      <c r="H57" s="33" t="s">
        <v>16</v>
      </c>
      <c r="I57" s="33"/>
      <c r="J57" s="13">
        <f>J54/J56</f>
        <v>0.95652173913043481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>
      <c r="C58" s="29"/>
      <c r="D58" s="29"/>
      <c r="E58" s="1"/>
      <c r="H58" s="33" t="s">
        <v>17</v>
      </c>
      <c r="I58" s="33"/>
      <c r="J58" s="13">
        <f>J55/J56</f>
        <v>4.3478260869565216E-2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>
      <c r="C59" s="29"/>
      <c r="D59" s="29"/>
      <c r="E59" s="8"/>
    </row>
    <row r="60" spans="2:17">
      <c r="C60" s="1"/>
      <c r="D60" s="1"/>
      <c r="E60" s="8"/>
    </row>
    <row r="61" spans="2:17">
      <c r="J61" s="34"/>
      <c r="K61" s="34"/>
      <c r="L61" s="34"/>
      <c r="M61" s="34"/>
      <c r="N61" s="34"/>
      <c r="O61" s="34"/>
      <c r="P61" s="34"/>
    </row>
    <row r="62" spans="2:17">
      <c r="J62" s="28" t="s">
        <v>18</v>
      </c>
      <c r="K62" s="28"/>
      <c r="L62" s="28"/>
      <c r="M62" s="28"/>
      <c r="N62" s="28"/>
      <c r="O62" s="28"/>
      <c r="P62" s="28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62"/>
  <sheetViews>
    <sheetView topLeftCell="A4" zoomScale="84" zoomScaleNormal="84" workbookViewId="0">
      <selection activeCell="N4" sqref="N4:O4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3" ht="15.7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23">
      <c r="C4" t="s">
        <v>0</v>
      </c>
      <c r="D4" s="40" t="s">
        <v>30</v>
      </c>
      <c r="E4" s="40"/>
      <c r="F4" s="40"/>
      <c r="G4" s="40"/>
      <c r="I4" t="s">
        <v>1</v>
      </c>
      <c r="J4" s="37" t="s">
        <v>31</v>
      </c>
      <c r="K4" s="37"/>
      <c r="M4" t="s">
        <v>2</v>
      </c>
      <c r="N4" s="38">
        <v>45749</v>
      </c>
      <c r="O4" s="38"/>
    </row>
    <row r="5" spans="2:23" ht="6.75" customHeight="1">
      <c r="D5" s="5"/>
      <c r="E5" s="5"/>
      <c r="F5" s="5"/>
      <c r="G5" s="5"/>
    </row>
    <row r="6" spans="2:23">
      <c r="C6" t="s">
        <v>3</v>
      </c>
      <c r="D6" s="37" t="s">
        <v>163</v>
      </c>
      <c r="E6" s="37"/>
      <c r="F6" s="37"/>
      <c r="G6" s="37"/>
      <c r="I6" s="29" t="s">
        <v>22</v>
      </c>
      <c r="J6" s="29"/>
      <c r="K6" s="30" t="s">
        <v>24</v>
      </c>
      <c r="L6" s="30"/>
      <c r="M6" s="30"/>
      <c r="N6" s="30"/>
      <c r="O6" s="30"/>
      <c r="P6" s="30"/>
    </row>
    <row r="7" spans="2:23" ht="11.25" customHeight="1"/>
    <row r="8" spans="2:2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3">
      <c r="B9" s="6">
        <v>1</v>
      </c>
      <c r="C9" s="18" t="s">
        <v>105</v>
      </c>
      <c r="D9" s="41" t="s">
        <v>131</v>
      </c>
      <c r="E9" s="41"/>
      <c r="F9" s="41"/>
      <c r="G9" s="41"/>
      <c r="H9" s="41"/>
      <c r="I9" s="41"/>
      <c r="J9" s="4">
        <v>87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12.428571428571429</v>
      </c>
    </row>
    <row r="10" spans="2:23">
      <c r="B10" s="6">
        <f>B9+1</f>
        <v>2</v>
      </c>
      <c r="C10" s="18" t="s">
        <v>106</v>
      </c>
      <c r="D10" s="41" t="s">
        <v>132</v>
      </c>
      <c r="E10" s="41"/>
      <c r="F10" s="41"/>
      <c r="G10" s="41"/>
      <c r="H10" s="41"/>
      <c r="I10" s="41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11.428571428571429</v>
      </c>
    </row>
    <row r="11" spans="2:23">
      <c r="B11" s="6">
        <f t="shared" ref="B11:B53" si="1">B10+1</f>
        <v>3</v>
      </c>
      <c r="C11" s="18" t="s">
        <v>107</v>
      </c>
      <c r="D11" s="41" t="s">
        <v>133</v>
      </c>
      <c r="E11" s="41"/>
      <c r="F11" s="41"/>
      <c r="G11" s="41"/>
      <c r="H11" s="41"/>
      <c r="I11" s="41"/>
      <c r="J11" s="4">
        <v>81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11.571428571428571</v>
      </c>
    </row>
    <row r="12" spans="2:23">
      <c r="B12" s="6">
        <f t="shared" si="1"/>
        <v>4</v>
      </c>
      <c r="C12" s="18" t="s">
        <v>108</v>
      </c>
      <c r="D12" s="41" t="s">
        <v>134</v>
      </c>
      <c r="E12" s="41"/>
      <c r="F12" s="41"/>
      <c r="G12" s="41"/>
      <c r="H12" s="41"/>
      <c r="I12" s="41"/>
      <c r="J12" s="4">
        <v>79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11.285714285714286</v>
      </c>
    </row>
    <row r="13" spans="2:23">
      <c r="B13" s="6">
        <f t="shared" si="1"/>
        <v>5</v>
      </c>
      <c r="C13" s="18" t="s">
        <v>109</v>
      </c>
      <c r="D13" s="41" t="s">
        <v>135</v>
      </c>
      <c r="E13" s="41"/>
      <c r="F13" s="41"/>
      <c r="G13" s="41"/>
      <c r="H13" s="41"/>
      <c r="I13" s="41"/>
      <c r="J13" s="4">
        <v>88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12.571428571428571</v>
      </c>
      <c r="W13">
        <f>SUM(J9:J34)</f>
        <v>2135</v>
      </c>
    </row>
    <row r="14" spans="2:23">
      <c r="B14" s="6">
        <f t="shared" si="1"/>
        <v>6</v>
      </c>
      <c r="C14" s="18" t="s">
        <v>110</v>
      </c>
      <c r="D14" s="41" t="s">
        <v>136</v>
      </c>
      <c r="E14" s="41"/>
      <c r="F14" s="41"/>
      <c r="G14" s="41"/>
      <c r="H14" s="41"/>
      <c r="I14" s="41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23">
      <c r="B15" s="6">
        <f t="shared" si="1"/>
        <v>7</v>
      </c>
      <c r="C15" s="18" t="s">
        <v>111</v>
      </c>
      <c r="D15" s="41" t="s">
        <v>137</v>
      </c>
      <c r="E15" s="41"/>
      <c r="F15" s="41"/>
      <c r="G15" s="41"/>
      <c r="H15" s="41"/>
      <c r="I15" s="41"/>
      <c r="J15" s="4">
        <v>91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</v>
      </c>
    </row>
    <row r="16" spans="2:23">
      <c r="B16" s="6">
        <f t="shared" si="1"/>
        <v>8</v>
      </c>
      <c r="C16" s="18" t="s">
        <v>112</v>
      </c>
      <c r="D16" s="41" t="s">
        <v>138</v>
      </c>
      <c r="E16" s="41"/>
      <c r="F16" s="41"/>
      <c r="G16" s="41"/>
      <c r="H16" s="41"/>
      <c r="I16" s="41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>
      <c r="B17" s="6">
        <f t="shared" si="1"/>
        <v>9</v>
      </c>
      <c r="C17" s="18" t="s">
        <v>113</v>
      </c>
      <c r="D17" s="41" t="s">
        <v>139</v>
      </c>
      <c r="E17" s="41"/>
      <c r="F17" s="41"/>
      <c r="G17" s="41"/>
      <c r="H17" s="41"/>
      <c r="I17" s="41"/>
      <c r="J17" s="4">
        <v>79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11.285714285714286</v>
      </c>
    </row>
    <row r="18" spans="2:17">
      <c r="B18" s="6">
        <f t="shared" si="1"/>
        <v>10</v>
      </c>
      <c r="C18" s="18" t="s">
        <v>114</v>
      </c>
      <c r="D18" s="41" t="s">
        <v>140</v>
      </c>
      <c r="E18" s="41"/>
      <c r="F18" s="41"/>
      <c r="G18" s="41"/>
      <c r="H18" s="41"/>
      <c r="I18" s="41"/>
      <c r="J18" s="4">
        <v>89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12.714285714285714</v>
      </c>
    </row>
    <row r="19" spans="2:17">
      <c r="B19" s="6">
        <f t="shared" si="1"/>
        <v>11</v>
      </c>
      <c r="C19" s="18" t="s">
        <v>115</v>
      </c>
      <c r="D19" s="41" t="s">
        <v>141</v>
      </c>
      <c r="E19" s="41"/>
      <c r="F19" s="41"/>
      <c r="G19" s="41"/>
      <c r="H19" s="41"/>
      <c r="I19" s="41"/>
      <c r="J19" s="4">
        <v>87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12.428571428571429</v>
      </c>
    </row>
    <row r="20" spans="2:17">
      <c r="B20" s="6">
        <f t="shared" si="1"/>
        <v>12</v>
      </c>
      <c r="C20" s="18" t="s">
        <v>116</v>
      </c>
      <c r="D20" s="41" t="s">
        <v>142</v>
      </c>
      <c r="E20" s="41"/>
      <c r="F20" s="41"/>
      <c r="G20" s="41"/>
      <c r="H20" s="41"/>
      <c r="I20" s="41"/>
      <c r="J20" s="4">
        <v>93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13.285714285714286</v>
      </c>
    </row>
    <row r="21" spans="2:17">
      <c r="B21" s="6">
        <f t="shared" si="1"/>
        <v>13</v>
      </c>
      <c r="C21" s="18" t="s">
        <v>117</v>
      </c>
      <c r="D21" s="41" t="s">
        <v>143</v>
      </c>
      <c r="E21" s="41"/>
      <c r="F21" s="41"/>
      <c r="G21" s="41"/>
      <c r="H21" s="41"/>
      <c r="I21" s="41"/>
      <c r="J21" s="4">
        <v>73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10.428571428571429</v>
      </c>
    </row>
    <row r="22" spans="2:17">
      <c r="B22" s="6">
        <f t="shared" si="1"/>
        <v>14</v>
      </c>
      <c r="C22" s="18" t="s">
        <v>118</v>
      </c>
      <c r="D22" s="41" t="s">
        <v>144</v>
      </c>
      <c r="E22" s="41"/>
      <c r="F22" s="41"/>
      <c r="G22" s="41"/>
      <c r="H22" s="41"/>
      <c r="I22" s="41"/>
      <c r="J22" s="4">
        <v>91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</v>
      </c>
    </row>
    <row r="23" spans="2:17">
      <c r="B23" s="6">
        <f t="shared" si="1"/>
        <v>15</v>
      </c>
      <c r="C23" s="18" t="s">
        <v>119</v>
      </c>
      <c r="D23" s="41" t="s">
        <v>145</v>
      </c>
      <c r="E23" s="41"/>
      <c r="F23" s="41"/>
      <c r="G23" s="41"/>
      <c r="H23" s="41"/>
      <c r="I23" s="41"/>
      <c r="J23" s="4">
        <v>91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13</v>
      </c>
    </row>
    <row r="24" spans="2:17">
      <c r="B24" s="6">
        <f t="shared" si="1"/>
        <v>16</v>
      </c>
      <c r="C24" s="18" t="s">
        <v>120</v>
      </c>
      <c r="D24" s="41" t="s">
        <v>146</v>
      </c>
      <c r="E24" s="41"/>
      <c r="F24" s="41"/>
      <c r="G24" s="41"/>
      <c r="H24" s="41"/>
      <c r="I24" s="41"/>
      <c r="J24" s="4">
        <v>88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12.571428571428571</v>
      </c>
    </row>
    <row r="25" spans="2:17">
      <c r="B25" s="6">
        <f t="shared" si="1"/>
        <v>17</v>
      </c>
      <c r="C25" s="18" t="s">
        <v>121</v>
      </c>
      <c r="D25" s="41" t="s">
        <v>147</v>
      </c>
      <c r="E25" s="41"/>
      <c r="F25" s="41"/>
      <c r="G25" s="41"/>
      <c r="H25" s="41"/>
      <c r="I25" s="41"/>
      <c r="J25" s="4">
        <v>89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12.714285714285714</v>
      </c>
    </row>
    <row r="26" spans="2:17">
      <c r="B26" s="6">
        <f t="shared" si="1"/>
        <v>18</v>
      </c>
      <c r="C26" s="18" t="s">
        <v>122</v>
      </c>
      <c r="D26" s="41" t="s">
        <v>148</v>
      </c>
      <c r="E26" s="41"/>
      <c r="F26" s="41"/>
      <c r="G26" s="41"/>
      <c r="H26" s="41"/>
      <c r="I26" s="41"/>
      <c r="J26" s="4">
        <v>81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11.571428571428571</v>
      </c>
    </row>
    <row r="27" spans="2:17">
      <c r="B27" s="6">
        <f t="shared" si="1"/>
        <v>19</v>
      </c>
      <c r="C27" s="18" t="s">
        <v>123</v>
      </c>
      <c r="D27" s="41" t="s">
        <v>149</v>
      </c>
      <c r="E27" s="41"/>
      <c r="F27" s="41"/>
      <c r="G27" s="41"/>
      <c r="H27" s="41"/>
      <c r="I27" s="41"/>
      <c r="J27" s="4">
        <v>81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ref="Q27:Q34" si="2">SUM(J27:P27)/7</f>
        <v>11.571428571428571</v>
      </c>
    </row>
    <row r="28" spans="2:17">
      <c r="B28" s="6">
        <f t="shared" si="1"/>
        <v>20</v>
      </c>
      <c r="C28" s="18" t="s">
        <v>124</v>
      </c>
      <c r="D28" s="41" t="s">
        <v>150</v>
      </c>
      <c r="E28" s="41"/>
      <c r="F28" s="41"/>
      <c r="G28" s="41"/>
      <c r="H28" s="41"/>
      <c r="I28" s="41"/>
      <c r="J28" s="4">
        <v>85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12.142857142857142</v>
      </c>
    </row>
    <row r="29" spans="2:17">
      <c r="B29" s="6">
        <f t="shared" si="1"/>
        <v>21</v>
      </c>
      <c r="C29" s="18" t="s">
        <v>125</v>
      </c>
      <c r="D29" s="41" t="s">
        <v>151</v>
      </c>
      <c r="E29" s="41"/>
      <c r="F29" s="41"/>
      <c r="G29" s="41"/>
      <c r="H29" s="41"/>
      <c r="I29" s="41"/>
      <c r="J29" s="4">
        <v>92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13.142857142857142</v>
      </c>
    </row>
    <row r="30" spans="2:17">
      <c r="B30" s="6">
        <f t="shared" si="1"/>
        <v>22</v>
      </c>
      <c r="C30" s="18" t="s">
        <v>126</v>
      </c>
      <c r="D30" s="41" t="s">
        <v>152</v>
      </c>
      <c r="E30" s="41"/>
      <c r="F30" s="41"/>
      <c r="G30" s="41"/>
      <c r="H30" s="41"/>
      <c r="I30" s="41"/>
      <c r="J30" s="4">
        <v>92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13.142857142857142</v>
      </c>
    </row>
    <row r="31" spans="2:17">
      <c r="B31" s="6">
        <f t="shared" si="1"/>
        <v>23</v>
      </c>
      <c r="C31" s="18" t="s">
        <v>127</v>
      </c>
      <c r="D31" s="41" t="s">
        <v>153</v>
      </c>
      <c r="E31" s="41"/>
      <c r="F31" s="41"/>
      <c r="G31" s="41"/>
      <c r="H31" s="41"/>
      <c r="I31" s="41"/>
      <c r="J31" s="4">
        <v>83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2"/>
        <v>11.857142857142858</v>
      </c>
    </row>
    <row r="32" spans="2:17">
      <c r="B32" s="6">
        <f t="shared" si="1"/>
        <v>24</v>
      </c>
      <c r="C32" s="18" t="s">
        <v>128</v>
      </c>
      <c r="D32" s="41" t="s">
        <v>154</v>
      </c>
      <c r="E32" s="41"/>
      <c r="F32" s="41"/>
      <c r="G32" s="41"/>
      <c r="H32" s="41"/>
      <c r="I32" s="41"/>
      <c r="J32" s="4">
        <v>78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2"/>
        <v>11.142857142857142</v>
      </c>
    </row>
    <row r="33" spans="2:17">
      <c r="B33" s="6">
        <f t="shared" si="1"/>
        <v>25</v>
      </c>
      <c r="C33" s="18" t="s">
        <v>129</v>
      </c>
      <c r="D33" s="41" t="s">
        <v>155</v>
      </c>
      <c r="E33" s="41"/>
      <c r="F33" s="41"/>
      <c r="G33" s="41"/>
      <c r="H33" s="41"/>
      <c r="I33" s="41"/>
      <c r="J33" s="4">
        <v>79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2"/>
        <v>11.285714285714286</v>
      </c>
    </row>
    <row r="34" spans="2:17">
      <c r="B34" s="6">
        <f t="shared" si="1"/>
        <v>26</v>
      </c>
      <c r="C34" s="18" t="s">
        <v>130</v>
      </c>
      <c r="D34" s="41" t="s">
        <v>156</v>
      </c>
      <c r="E34" s="41"/>
      <c r="F34" s="41"/>
      <c r="G34" s="41"/>
      <c r="H34" s="41"/>
      <c r="I34" s="41"/>
      <c r="J34" s="4">
        <v>88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2"/>
        <v>12.571428571428571</v>
      </c>
    </row>
    <row r="35" spans="2:17">
      <c r="B35" s="6">
        <f t="shared" si="1"/>
        <v>27</v>
      </c>
      <c r="C35" s="3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3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3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3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3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C54" s="29"/>
      <c r="D54" s="29"/>
      <c r="E54" s="1"/>
      <c r="H54" s="31" t="s">
        <v>19</v>
      </c>
      <c r="I54" s="31"/>
      <c r="J54" s="11">
        <f>COUNTIF(J9:J53,"&gt;=70")</f>
        <v>25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>
      <c r="C55" s="29"/>
      <c r="D55" s="29"/>
      <c r="E55" s="8"/>
      <c r="H55" s="32" t="s">
        <v>20</v>
      </c>
      <c r="I55" s="32"/>
      <c r="J55" s="12">
        <f>COUNTIF(J9:J53,"&lt;70")</f>
        <v>1</v>
      </c>
      <c r="K55" s="12">
        <f t="shared" ref="K55:Q55" si="6">COUNTIF(K9:K53,"&lt;70")</f>
        <v>26</v>
      </c>
      <c r="L55" s="12">
        <f t="shared" si="6"/>
        <v>26</v>
      </c>
      <c r="M55" s="12">
        <f t="shared" si="6"/>
        <v>26</v>
      </c>
      <c r="N55" s="12">
        <f t="shared" si="6"/>
        <v>26</v>
      </c>
      <c r="O55" s="12">
        <f t="shared" si="6"/>
        <v>26</v>
      </c>
      <c r="P55" s="12">
        <f t="shared" si="6"/>
        <v>26</v>
      </c>
      <c r="Q55" s="12">
        <f t="shared" si="6"/>
        <v>45</v>
      </c>
    </row>
    <row r="56" spans="2:17">
      <c r="C56" s="29"/>
      <c r="D56" s="29"/>
      <c r="E56" s="29"/>
      <c r="H56" s="32" t="s">
        <v>21</v>
      </c>
      <c r="I56" s="32"/>
      <c r="J56" s="12">
        <f>COUNT(J9:J53)</f>
        <v>26</v>
      </c>
      <c r="K56" s="12">
        <f t="shared" ref="K56:Q56" si="7">COUNT(K9:K53)</f>
        <v>26</v>
      </c>
      <c r="L56" s="12">
        <f t="shared" si="7"/>
        <v>26</v>
      </c>
      <c r="M56" s="12">
        <f t="shared" si="7"/>
        <v>26</v>
      </c>
      <c r="N56" s="12">
        <f t="shared" si="7"/>
        <v>26</v>
      </c>
      <c r="O56" s="12">
        <f t="shared" si="7"/>
        <v>26</v>
      </c>
      <c r="P56" s="12">
        <f t="shared" si="7"/>
        <v>26</v>
      </c>
      <c r="Q56" s="12">
        <f t="shared" si="7"/>
        <v>45</v>
      </c>
    </row>
    <row r="57" spans="2:17">
      <c r="C57" s="29"/>
      <c r="D57" s="29"/>
      <c r="E57" s="1"/>
      <c r="H57" s="33" t="s">
        <v>16</v>
      </c>
      <c r="I57" s="33"/>
      <c r="J57" s="13">
        <f>J54/J56</f>
        <v>0.96153846153846156</v>
      </c>
      <c r="K57" s="14">
        <f t="shared" ref="K57:Q57" si="8">K54/K56</f>
        <v>0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>
      <c r="C58" s="29"/>
      <c r="D58" s="29"/>
      <c r="E58" s="1"/>
      <c r="H58" s="33" t="s">
        <v>17</v>
      </c>
      <c r="I58" s="33"/>
      <c r="J58" s="13">
        <f>J55/J56</f>
        <v>3.8461538461538464E-2</v>
      </c>
      <c r="K58" s="13">
        <f t="shared" ref="K58:Q58" si="9">K55/K56</f>
        <v>1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>
      <c r="C59" s="29"/>
      <c r="D59" s="29"/>
      <c r="E59" s="8"/>
    </row>
    <row r="60" spans="2:17">
      <c r="C60" s="1"/>
      <c r="D60" s="1"/>
      <c r="E60" s="8"/>
    </row>
    <row r="61" spans="2:17">
      <c r="J61" s="34"/>
      <c r="K61" s="34"/>
      <c r="L61" s="34"/>
      <c r="M61" s="34"/>
      <c r="N61" s="34"/>
      <c r="O61" s="34"/>
      <c r="P61" s="34"/>
    </row>
    <row r="62" spans="2:17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W62"/>
  <sheetViews>
    <sheetView zoomScale="84" zoomScaleNormal="84" workbookViewId="0">
      <selection activeCell="V10" sqref="V10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2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22">
      <c r="C4" t="s">
        <v>0</v>
      </c>
      <c r="D4" s="40" t="s">
        <v>32</v>
      </c>
      <c r="E4" s="40"/>
      <c r="F4" s="40"/>
      <c r="G4" s="40"/>
      <c r="I4" t="s">
        <v>1</v>
      </c>
      <c r="J4" s="37" t="s">
        <v>29</v>
      </c>
      <c r="K4" s="37"/>
      <c r="M4" t="s">
        <v>2</v>
      </c>
      <c r="N4" s="38">
        <v>45749</v>
      </c>
      <c r="O4" s="38"/>
    </row>
    <row r="5" spans="2:22" ht="6.75" customHeight="1">
      <c r="D5" s="5"/>
      <c r="E5" s="5"/>
      <c r="F5" s="5"/>
      <c r="G5" s="5"/>
    </row>
    <row r="6" spans="2:22">
      <c r="C6" t="s">
        <v>3</v>
      </c>
      <c r="D6" s="37" t="s">
        <v>164</v>
      </c>
      <c r="E6" s="37"/>
      <c r="F6" s="37"/>
      <c r="G6" s="37"/>
      <c r="I6" s="29" t="s">
        <v>22</v>
      </c>
      <c r="J6" s="29"/>
      <c r="K6" s="30" t="s">
        <v>24</v>
      </c>
      <c r="L6" s="30"/>
      <c r="M6" s="30"/>
      <c r="N6" s="30"/>
      <c r="O6" s="30"/>
      <c r="P6" s="30"/>
    </row>
    <row r="7" spans="2:22" ht="11.25" customHeight="1"/>
    <row r="8" spans="2:22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>
      <c r="B9" s="6">
        <v>1</v>
      </c>
      <c r="C9" s="21" t="s">
        <v>157</v>
      </c>
      <c r="D9" s="27" t="s">
        <v>159</v>
      </c>
      <c r="E9" s="27"/>
      <c r="F9" s="27"/>
      <c r="G9" s="27"/>
      <c r="H9" s="27"/>
      <c r="I9" s="27"/>
      <c r="J9" s="4">
        <v>86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12.285714285714286</v>
      </c>
      <c r="V9">
        <f>SUM(J9:J22)</f>
        <v>1148</v>
      </c>
    </row>
    <row r="10" spans="2:22">
      <c r="B10" s="6">
        <f>B9+1</f>
        <v>2</v>
      </c>
      <c r="C10" s="21" t="s">
        <v>33</v>
      </c>
      <c r="D10" s="27" t="s">
        <v>35</v>
      </c>
      <c r="E10" s="27"/>
      <c r="F10" s="27"/>
      <c r="G10" s="27"/>
      <c r="H10" s="27"/>
      <c r="I10" s="27"/>
      <c r="J10" s="4">
        <v>77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</v>
      </c>
    </row>
    <row r="11" spans="2:22">
      <c r="B11" s="6">
        <f t="shared" ref="B11:B53" si="1">B10+1</f>
        <v>3</v>
      </c>
      <c r="C11" s="21" t="s">
        <v>158</v>
      </c>
      <c r="D11" s="27" t="s">
        <v>160</v>
      </c>
      <c r="E11" s="27"/>
      <c r="F11" s="27"/>
      <c r="G11" s="27"/>
      <c r="H11" s="27"/>
      <c r="I11" s="27"/>
      <c r="J11" s="4">
        <v>78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11.142857142857142</v>
      </c>
    </row>
    <row r="12" spans="2:22">
      <c r="B12" s="6">
        <f t="shared" si="1"/>
        <v>4</v>
      </c>
      <c r="C12" s="21" t="s">
        <v>48</v>
      </c>
      <c r="D12" s="27" t="s">
        <v>37</v>
      </c>
      <c r="E12" s="27"/>
      <c r="F12" s="27"/>
      <c r="G12" s="27"/>
      <c r="H12" s="27"/>
      <c r="I12" s="27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22">
      <c r="B13" s="6">
        <f t="shared" si="1"/>
        <v>5</v>
      </c>
      <c r="C13" s="21" t="s">
        <v>49</v>
      </c>
      <c r="D13" s="27" t="s">
        <v>38</v>
      </c>
      <c r="E13" s="27"/>
      <c r="F13" s="27"/>
      <c r="G13" s="27"/>
      <c r="H13" s="27"/>
      <c r="I13" s="27"/>
      <c r="J13" s="4">
        <v>94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13.428571428571429</v>
      </c>
    </row>
    <row r="14" spans="2:22">
      <c r="B14" s="6">
        <f t="shared" si="1"/>
        <v>6</v>
      </c>
      <c r="C14" s="21" t="s">
        <v>50</v>
      </c>
      <c r="D14" s="27" t="s">
        <v>39</v>
      </c>
      <c r="E14" s="27"/>
      <c r="F14" s="27"/>
      <c r="G14" s="27"/>
      <c r="H14" s="27"/>
      <c r="I14" s="27"/>
      <c r="J14" s="4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12.142857142857142</v>
      </c>
    </row>
    <row r="15" spans="2:22">
      <c r="B15" s="6">
        <f t="shared" si="1"/>
        <v>7</v>
      </c>
      <c r="C15" s="21" t="s">
        <v>51</v>
      </c>
      <c r="D15" s="27" t="s">
        <v>40</v>
      </c>
      <c r="E15" s="27"/>
      <c r="F15" s="27"/>
      <c r="G15" s="27"/>
      <c r="H15" s="27"/>
      <c r="I15" s="27"/>
      <c r="J15" s="4">
        <v>82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11.714285714285714</v>
      </c>
    </row>
    <row r="16" spans="2:22">
      <c r="B16" s="6">
        <f t="shared" si="1"/>
        <v>8</v>
      </c>
      <c r="C16" s="21" t="s">
        <v>52</v>
      </c>
      <c r="D16" s="27" t="s">
        <v>41</v>
      </c>
      <c r="E16" s="27"/>
      <c r="F16" s="27"/>
      <c r="G16" s="27"/>
      <c r="H16" s="27"/>
      <c r="I16" s="27"/>
      <c r="J16" s="4">
        <v>82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11.714285714285714</v>
      </c>
    </row>
    <row r="17" spans="2:23">
      <c r="B17" s="6">
        <f t="shared" si="1"/>
        <v>9</v>
      </c>
      <c r="C17" s="21" t="s">
        <v>53</v>
      </c>
      <c r="D17" s="27" t="s">
        <v>42</v>
      </c>
      <c r="E17" s="27"/>
      <c r="F17" s="27"/>
      <c r="G17" s="27"/>
      <c r="H17" s="27"/>
      <c r="I17" s="27"/>
      <c r="J17" s="4">
        <v>79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11.285714285714286</v>
      </c>
    </row>
    <row r="18" spans="2:23">
      <c r="B18" s="6">
        <f t="shared" si="1"/>
        <v>10</v>
      </c>
      <c r="C18" s="21" t="s">
        <v>54</v>
      </c>
      <c r="D18" s="27" t="s">
        <v>43</v>
      </c>
      <c r="E18" s="27"/>
      <c r="F18" s="27"/>
      <c r="G18" s="27"/>
      <c r="H18" s="27"/>
      <c r="I18" s="27"/>
      <c r="J18" s="4">
        <v>83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11.857142857142858</v>
      </c>
    </row>
    <row r="19" spans="2:23">
      <c r="B19" s="6">
        <f t="shared" si="1"/>
        <v>11</v>
      </c>
      <c r="C19" s="21" t="s">
        <v>55</v>
      </c>
      <c r="D19" s="27" t="s">
        <v>44</v>
      </c>
      <c r="E19" s="27"/>
      <c r="F19" s="27"/>
      <c r="G19" s="27"/>
      <c r="H19" s="27"/>
      <c r="I19" s="27"/>
      <c r="J19" s="4">
        <v>84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</v>
      </c>
      <c r="T19" s="29"/>
      <c r="U19" s="29"/>
      <c r="V19" s="29"/>
      <c r="W19" s="29"/>
    </row>
    <row r="20" spans="2:23">
      <c r="B20" s="6">
        <f t="shared" si="1"/>
        <v>12</v>
      </c>
      <c r="C20" s="21" t="s">
        <v>56</v>
      </c>
      <c r="D20" s="27" t="s">
        <v>45</v>
      </c>
      <c r="E20" s="27"/>
      <c r="F20" s="27"/>
      <c r="G20" s="27"/>
      <c r="H20" s="27"/>
      <c r="I20" s="27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23">
      <c r="B21" s="6">
        <f t="shared" si="1"/>
        <v>13</v>
      </c>
      <c r="C21" s="21" t="s">
        <v>57</v>
      </c>
      <c r="D21" s="27" t="s">
        <v>46</v>
      </c>
      <c r="E21" s="27"/>
      <c r="F21" s="27"/>
      <c r="G21" s="27"/>
      <c r="H21" s="27"/>
      <c r="I21" s="27"/>
      <c r="J21" s="4">
        <v>85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12.142857142857142</v>
      </c>
    </row>
    <row r="22" spans="2:23">
      <c r="B22" s="6">
        <f t="shared" si="1"/>
        <v>14</v>
      </c>
      <c r="C22" s="21" t="s">
        <v>58</v>
      </c>
      <c r="D22" s="27" t="s">
        <v>34</v>
      </c>
      <c r="E22" s="27"/>
      <c r="F22" s="27"/>
      <c r="G22" s="27"/>
      <c r="H22" s="27"/>
      <c r="I22" s="27"/>
      <c r="J22" s="4">
        <v>73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10.428571428571429</v>
      </c>
    </row>
    <row r="23" spans="2:23">
      <c r="B23" s="6">
        <f t="shared" si="1"/>
        <v>15</v>
      </c>
      <c r="C23" s="3"/>
      <c r="D23" s="26"/>
      <c r="E23" s="26"/>
      <c r="F23" s="26"/>
      <c r="G23" s="26"/>
      <c r="H23" s="26"/>
      <c r="I23" s="26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23">
      <c r="B24" s="6">
        <f t="shared" si="1"/>
        <v>16</v>
      </c>
      <c r="C24" s="3"/>
      <c r="D24" s="26"/>
      <c r="E24" s="26"/>
      <c r="F24" s="26"/>
      <c r="G24" s="26"/>
      <c r="H24" s="26"/>
      <c r="I24" s="26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23">
      <c r="B25" s="6">
        <f t="shared" si="1"/>
        <v>17</v>
      </c>
      <c r="C25" s="3"/>
      <c r="D25" s="26"/>
      <c r="E25" s="26"/>
      <c r="F25" s="26"/>
      <c r="G25" s="26"/>
      <c r="H25" s="26"/>
      <c r="I25" s="26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23">
      <c r="B26" s="6">
        <f t="shared" si="1"/>
        <v>18</v>
      </c>
      <c r="C26" s="3"/>
      <c r="D26" s="26"/>
      <c r="E26" s="26"/>
      <c r="F26" s="26"/>
      <c r="G26" s="26"/>
      <c r="H26" s="26"/>
      <c r="I26" s="26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23">
      <c r="B27" s="6">
        <f t="shared" si="1"/>
        <v>19</v>
      </c>
      <c r="C27" s="3"/>
      <c r="D27" s="26"/>
      <c r="E27" s="26"/>
      <c r="F27" s="26"/>
      <c r="G27" s="26"/>
      <c r="H27" s="26"/>
      <c r="I27" s="26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23">
      <c r="B28" s="6">
        <f t="shared" si="1"/>
        <v>20</v>
      </c>
      <c r="C28" s="3"/>
      <c r="D28" s="26"/>
      <c r="E28" s="26"/>
      <c r="F28" s="26"/>
      <c r="G28" s="26"/>
      <c r="H28" s="26"/>
      <c r="I28" s="26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23">
      <c r="B29" s="6">
        <f t="shared" si="1"/>
        <v>21</v>
      </c>
      <c r="C29" s="3"/>
      <c r="D29" s="26"/>
      <c r="E29" s="26"/>
      <c r="F29" s="26"/>
      <c r="G29" s="26"/>
      <c r="H29" s="26"/>
      <c r="I29" s="2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23">
      <c r="B30" s="6">
        <f t="shared" si="1"/>
        <v>22</v>
      </c>
      <c r="C30" s="3"/>
      <c r="D30" s="26"/>
      <c r="E30" s="26"/>
      <c r="F30" s="26"/>
      <c r="G30" s="26"/>
      <c r="H30" s="26"/>
      <c r="I30" s="26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23">
      <c r="B31" s="6">
        <f t="shared" si="1"/>
        <v>23</v>
      </c>
      <c r="C31" s="3"/>
      <c r="D31" s="26"/>
      <c r="E31" s="26"/>
      <c r="F31" s="26"/>
      <c r="G31" s="26"/>
      <c r="H31" s="26"/>
      <c r="I31" s="2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23">
      <c r="B32" s="6">
        <f t="shared" si="1"/>
        <v>24</v>
      </c>
      <c r="C32" s="3"/>
      <c r="D32" s="26"/>
      <c r="E32" s="26"/>
      <c r="F32" s="26"/>
      <c r="G32" s="26"/>
      <c r="H32" s="26"/>
      <c r="I32" s="2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3"/>
      <c r="D33" s="26"/>
      <c r="E33" s="26"/>
      <c r="F33" s="26"/>
      <c r="G33" s="26"/>
      <c r="H33" s="26"/>
      <c r="I33" s="2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3"/>
      <c r="D34" s="26"/>
      <c r="E34" s="26"/>
      <c r="F34" s="26"/>
      <c r="G34" s="26"/>
      <c r="H34" s="26"/>
      <c r="I34" s="2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3"/>
      <c r="D35" s="26"/>
      <c r="E35" s="26"/>
      <c r="F35" s="26"/>
      <c r="G35" s="26"/>
      <c r="H35" s="26"/>
      <c r="I35" s="2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3"/>
      <c r="D36" s="46"/>
      <c r="E36" s="46"/>
      <c r="F36" s="46"/>
      <c r="G36" s="46"/>
      <c r="H36" s="46"/>
      <c r="I36" s="4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3"/>
      <c r="D37" s="47"/>
      <c r="E37" s="48"/>
      <c r="F37" s="48"/>
      <c r="G37" s="48"/>
      <c r="H37" s="48"/>
      <c r="I37" s="4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3"/>
      <c r="D38" s="46"/>
      <c r="E38" s="46"/>
      <c r="F38" s="46"/>
      <c r="G38" s="46"/>
      <c r="H38" s="46"/>
      <c r="I38" s="4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3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9"/>
      <c r="D54" s="29"/>
      <c r="E54" s="1"/>
      <c r="H54" s="31" t="s">
        <v>19</v>
      </c>
      <c r="I54" s="31"/>
      <c r="J54" s="11">
        <f>COUNTIF(J9:J53,"&gt;=70")</f>
        <v>14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9"/>
      <c r="D55" s="29"/>
      <c r="E55" s="8"/>
      <c r="H55" s="32" t="s">
        <v>20</v>
      </c>
      <c r="I55" s="32"/>
      <c r="J55" s="12">
        <f>COUNTIF(J9:J53,"&lt;70")</f>
        <v>0</v>
      </c>
      <c r="K55" s="12">
        <f t="shared" ref="K55:Q55" si="5">COUNTIF(K9:K53,"&lt;70")</f>
        <v>14</v>
      </c>
      <c r="L55" s="12">
        <f t="shared" si="5"/>
        <v>14</v>
      </c>
      <c r="M55" s="12">
        <f t="shared" si="5"/>
        <v>14</v>
      </c>
      <c r="N55" s="12">
        <f t="shared" si="5"/>
        <v>14</v>
      </c>
      <c r="O55" s="12">
        <f t="shared" si="5"/>
        <v>14</v>
      </c>
      <c r="P55" s="12">
        <f t="shared" si="5"/>
        <v>14</v>
      </c>
      <c r="Q55" s="12">
        <f t="shared" si="5"/>
        <v>45</v>
      </c>
    </row>
    <row r="56" spans="2:17">
      <c r="C56" s="29"/>
      <c r="D56" s="29"/>
      <c r="E56" s="29"/>
      <c r="H56" s="32" t="s">
        <v>21</v>
      </c>
      <c r="I56" s="32"/>
      <c r="J56" s="12">
        <f>COUNT(J9:J53)</f>
        <v>14</v>
      </c>
      <c r="K56" s="12">
        <f t="shared" ref="K56:Q56" si="6">COUNT(K9:K53)</f>
        <v>14</v>
      </c>
      <c r="L56" s="12">
        <f t="shared" si="6"/>
        <v>14</v>
      </c>
      <c r="M56" s="12">
        <f t="shared" si="6"/>
        <v>14</v>
      </c>
      <c r="N56" s="12">
        <f t="shared" si="6"/>
        <v>14</v>
      </c>
      <c r="O56" s="12">
        <f t="shared" si="6"/>
        <v>14</v>
      </c>
      <c r="P56" s="12">
        <f t="shared" si="6"/>
        <v>14</v>
      </c>
      <c r="Q56" s="12">
        <f t="shared" si="6"/>
        <v>45</v>
      </c>
    </row>
    <row r="57" spans="2:17">
      <c r="C57" s="29"/>
      <c r="D57" s="29"/>
      <c r="E57" s="1"/>
      <c r="H57" s="33" t="s">
        <v>16</v>
      </c>
      <c r="I57" s="33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>
      <c r="C58" s="29"/>
      <c r="D58" s="29"/>
      <c r="E58" s="1"/>
      <c r="H58" s="33" t="s">
        <v>17</v>
      </c>
      <c r="I58" s="33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>
      <c r="C59" s="29"/>
      <c r="D59" s="29"/>
      <c r="E59" s="8"/>
    </row>
    <row r="60" spans="2:17">
      <c r="C60" s="1"/>
      <c r="D60" s="1"/>
      <c r="E60" s="8"/>
    </row>
    <row r="61" spans="2:17">
      <c r="J61" s="34"/>
      <c r="K61" s="34"/>
      <c r="L61" s="34"/>
      <c r="M61" s="34"/>
      <c r="N61" s="34"/>
      <c r="O61" s="34"/>
      <c r="P61" s="34"/>
    </row>
    <row r="62" spans="2:17">
      <c r="J62" s="28" t="s">
        <v>18</v>
      </c>
      <c r="K62" s="28"/>
      <c r="L62" s="28"/>
      <c r="M62" s="28"/>
      <c r="N62" s="28"/>
      <c r="O62" s="28"/>
      <c r="P62" s="28"/>
    </row>
  </sheetData>
  <mergeCells count="68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1:I31"/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T19:W19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70" zoomScaleNormal="70" workbookViewId="0">
      <selection activeCell="N4" sqref="N4:O4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>
      <c r="C4" t="s">
        <v>0</v>
      </c>
      <c r="D4" s="40"/>
      <c r="E4" s="40"/>
      <c r="F4" s="40"/>
      <c r="G4" s="40"/>
      <c r="I4" t="s">
        <v>1</v>
      </c>
      <c r="J4" s="37" t="s">
        <v>27</v>
      </c>
      <c r="K4" s="37"/>
      <c r="M4" t="s">
        <v>2</v>
      </c>
      <c r="N4" s="38"/>
      <c r="O4" s="38"/>
    </row>
    <row r="5" spans="2:18" ht="6.75" customHeight="1">
      <c r="D5" s="5"/>
      <c r="E5" s="5"/>
      <c r="F5" s="5"/>
      <c r="G5" s="5"/>
    </row>
    <row r="6" spans="2:18">
      <c r="C6" t="s">
        <v>3</v>
      </c>
      <c r="D6" s="37"/>
      <c r="E6" s="37"/>
      <c r="F6" s="37"/>
      <c r="G6" s="37"/>
      <c r="I6" s="29" t="s">
        <v>22</v>
      </c>
      <c r="J6" s="29"/>
      <c r="K6" s="30" t="s">
        <v>24</v>
      </c>
      <c r="L6" s="30"/>
      <c r="M6" s="30"/>
      <c r="N6" s="30"/>
      <c r="O6" s="30"/>
      <c r="P6" s="30"/>
    </row>
    <row r="7" spans="2:18" ht="11.25" customHeight="1"/>
    <row r="8" spans="2:18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D9" s="35"/>
      <c r="E9" s="35"/>
      <c r="F9" s="35"/>
      <c r="G9" s="35"/>
      <c r="H9" s="35"/>
      <c r="I9" s="35"/>
      <c r="J9" s="4"/>
      <c r="K9" s="4"/>
      <c r="L9" s="4"/>
      <c r="M9" s="4"/>
      <c r="N9" s="4"/>
      <c r="O9" s="4"/>
      <c r="P9" s="4"/>
      <c r="Q9" s="10">
        <f>SUM(J9:O9)/6</f>
        <v>0</v>
      </c>
    </row>
    <row r="10" spans="2:18">
      <c r="B10" s="6">
        <f>B9+1</f>
        <v>2</v>
      </c>
      <c r="C10" s="6"/>
      <c r="D10" s="35"/>
      <c r="E10" s="35"/>
      <c r="F10" s="35"/>
      <c r="G10" s="35"/>
      <c r="H10" s="35"/>
      <c r="I10" s="35"/>
      <c r="J10" s="4"/>
      <c r="K10" s="4"/>
      <c r="L10" s="4"/>
      <c r="M10" s="4"/>
      <c r="N10" s="4"/>
      <c r="O10" s="4"/>
      <c r="P10" s="4"/>
      <c r="Q10" s="10">
        <f t="shared" ref="Q10:Q18" si="0">SUM(J10:O10)/6</f>
        <v>0</v>
      </c>
    </row>
    <row r="11" spans="2:18">
      <c r="B11" s="6">
        <f t="shared" ref="B11:B53" si="1">B10+1</f>
        <v>3</v>
      </c>
      <c r="C11" s="6"/>
      <c r="D11" s="35"/>
      <c r="E11" s="35"/>
      <c r="F11" s="35"/>
      <c r="G11" s="35"/>
      <c r="H11" s="35"/>
      <c r="I11" s="35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>
      <c r="B12" s="6">
        <f t="shared" si="1"/>
        <v>4</v>
      </c>
      <c r="C12" s="6"/>
      <c r="D12" s="35"/>
      <c r="E12" s="35"/>
      <c r="F12" s="35"/>
      <c r="G12" s="35"/>
      <c r="H12" s="35"/>
      <c r="I12" s="35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>
      <c r="B13" s="6">
        <f t="shared" si="1"/>
        <v>5</v>
      </c>
      <c r="C13" s="6"/>
      <c r="D13" s="35"/>
      <c r="E13" s="35"/>
      <c r="F13" s="35"/>
      <c r="G13" s="35"/>
      <c r="H13" s="35"/>
      <c r="I13" s="35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>
      <c r="B14" s="6">
        <f t="shared" si="1"/>
        <v>6</v>
      </c>
      <c r="C14" s="6"/>
      <c r="D14" s="35"/>
      <c r="E14" s="35"/>
      <c r="F14" s="35"/>
      <c r="G14" s="35"/>
      <c r="H14" s="35"/>
      <c r="I14" s="35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6"/>
      <c r="D15" s="35"/>
      <c r="E15" s="35"/>
      <c r="F15" s="35"/>
      <c r="G15" s="35"/>
      <c r="H15" s="35"/>
      <c r="I15" s="35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6"/>
      <c r="D16" s="35"/>
      <c r="E16" s="35"/>
      <c r="F16" s="35"/>
      <c r="G16" s="35"/>
      <c r="H16" s="35"/>
      <c r="I16" s="35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6"/>
      <c r="D17" s="35"/>
      <c r="E17" s="35"/>
      <c r="F17" s="35"/>
      <c r="G17" s="35"/>
      <c r="H17" s="35"/>
      <c r="I17" s="35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6"/>
      <c r="D18" s="35"/>
      <c r="E18" s="35"/>
      <c r="F18" s="35"/>
      <c r="G18" s="35"/>
      <c r="H18" s="35"/>
      <c r="I18" s="35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6"/>
      <c r="D19" s="35"/>
      <c r="E19" s="35"/>
      <c r="F19" s="35"/>
      <c r="G19" s="35"/>
      <c r="H19" s="35"/>
      <c r="I19" s="35"/>
      <c r="J19" s="4"/>
      <c r="K19" s="4"/>
      <c r="L19" s="4"/>
      <c r="M19" s="4"/>
      <c r="N19" s="4"/>
      <c r="O19" s="4"/>
      <c r="P19" s="4"/>
      <c r="Q19" s="10">
        <f t="shared" ref="Q19:Q48" si="2">SUM(J19:P19)/7</f>
        <v>0</v>
      </c>
    </row>
    <row r="20" spans="2:17">
      <c r="B20" s="6">
        <f t="shared" si="1"/>
        <v>12</v>
      </c>
      <c r="C20" s="6"/>
      <c r="D20" s="35"/>
      <c r="E20" s="35"/>
      <c r="F20" s="35"/>
      <c r="G20" s="35"/>
      <c r="H20" s="35"/>
      <c r="I20" s="35"/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>
      <c r="B21" s="6">
        <f t="shared" si="1"/>
        <v>13</v>
      </c>
      <c r="C21" s="6"/>
      <c r="D21" s="35"/>
      <c r="E21" s="35"/>
      <c r="F21" s="35"/>
      <c r="G21" s="35"/>
      <c r="H21" s="35"/>
      <c r="I21" s="35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>
      <c r="B22" s="6">
        <f t="shared" si="1"/>
        <v>14</v>
      </c>
      <c r="C22" s="6"/>
      <c r="D22" s="35"/>
      <c r="E22" s="35"/>
      <c r="F22" s="35"/>
      <c r="G22" s="35"/>
      <c r="H22" s="35"/>
      <c r="I22" s="35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>
      <c r="B23" s="6">
        <f t="shared" si="1"/>
        <v>15</v>
      </c>
      <c r="C23" s="6"/>
      <c r="D23" s="35"/>
      <c r="E23" s="35"/>
      <c r="F23" s="35"/>
      <c r="G23" s="35"/>
      <c r="H23" s="35"/>
      <c r="I23" s="35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>
      <c r="B24" s="6">
        <f t="shared" si="1"/>
        <v>16</v>
      </c>
      <c r="C24" s="6"/>
      <c r="D24" s="35"/>
      <c r="E24" s="35"/>
      <c r="F24" s="35"/>
      <c r="G24" s="35"/>
      <c r="H24" s="35"/>
      <c r="I24" s="35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>
      <c r="B25" s="6">
        <f t="shared" si="1"/>
        <v>17</v>
      </c>
      <c r="C25" s="6"/>
      <c r="D25" s="35"/>
      <c r="E25" s="35"/>
      <c r="F25" s="35"/>
      <c r="G25" s="35"/>
      <c r="H25" s="35"/>
      <c r="I25" s="35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>
      <c r="B26" s="6">
        <f t="shared" si="1"/>
        <v>18</v>
      </c>
      <c r="C26" s="6"/>
      <c r="D26" s="35"/>
      <c r="E26" s="35"/>
      <c r="F26" s="35"/>
      <c r="G26" s="35"/>
      <c r="H26" s="35"/>
      <c r="I26" s="35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>
      <c r="B27" s="6">
        <f t="shared" si="1"/>
        <v>19</v>
      </c>
      <c r="C27" s="6"/>
      <c r="D27" s="35"/>
      <c r="E27" s="35"/>
      <c r="F27" s="35"/>
      <c r="G27" s="35"/>
      <c r="H27" s="35"/>
      <c r="I27" s="35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>
      <c r="B28" s="6">
        <f t="shared" si="1"/>
        <v>20</v>
      </c>
      <c r="C28" s="6"/>
      <c r="D28" s="35"/>
      <c r="E28" s="35"/>
      <c r="F28" s="35"/>
      <c r="G28" s="35"/>
      <c r="H28" s="35"/>
      <c r="I28" s="35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>
      <c r="B29" s="6">
        <f t="shared" si="1"/>
        <v>21</v>
      </c>
      <c r="C29" s="6"/>
      <c r="D29" s="35"/>
      <c r="E29" s="35"/>
      <c r="F29" s="35"/>
      <c r="G29" s="35"/>
      <c r="H29" s="35"/>
      <c r="I29" s="35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>
      <c r="B30" s="6">
        <f t="shared" si="1"/>
        <v>22</v>
      </c>
      <c r="C30" s="6"/>
      <c r="D30" s="35"/>
      <c r="E30" s="35"/>
      <c r="F30" s="35"/>
      <c r="G30" s="35"/>
      <c r="H30" s="35"/>
      <c r="I30" s="35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>
      <c r="B31" s="6">
        <f t="shared" si="1"/>
        <v>23</v>
      </c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>
      <c r="B32" s="6">
        <f t="shared" si="1"/>
        <v>24</v>
      </c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>
      <c r="B33" s="6">
        <f t="shared" si="1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C54" s="29"/>
      <c r="D54" s="29"/>
      <c r="E54" s="1"/>
      <c r="H54" s="31" t="s">
        <v>19</v>
      </c>
      <c r="I54" s="31"/>
      <c r="J54" s="11">
        <f>COUNTIF(J9:J53,"&gt;=70")</f>
        <v>0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>
      <c r="C55" s="29"/>
      <c r="D55" s="29"/>
      <c r="E55" s="8"/>
      <c r="H55" s="32" t="s">
        <v>20</v>
      </c>
      <c r="I55" s="32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>
      <c r="C56" s="29"/>
      <c r="D56" s="29"/>
      <c r="E56" s="29"/>
      <c r="H56" s="32" t="s">
        <v>21</v>
      </c>
      <c r="I56" s="32"/>
      <c r="J56" s="12">
        <f>COUNT(J9:J53)</f>
        <v>0</v>
      </c>
      <c r="K56" s="12">
        <f t="shared" ref="K56:Q56" si="7">COUNT(K9:K53)</f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>
      <c r="C57" s="29"/>
      <c r="D57" s="29"/>
      <c r="E57" s="1"/>
      <c r="H57" s="33" t="s">
        <v>16</v>
      </c>
      <c r="I57" s="33"/>
      <c r="J57" s="13" t="e">
        <f>J54/J56</f>
        <v>#DIV/0!</v>
      </c>
      <c r="K57" s="14" t="e">
        <f t="shared" ref="K57:Q57" si="8">K54/K56</f>
        <v>#DIV/0!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>
      <c r="C58" s="29"/>
      <c r="D58" s="29"/>
      <c r="E58" s="1"/>
      <c r="H58" s="33" t="s">
        <v>17</v>
      </c>
      <c r="I58" s="33"/>
      <c r="J58" s="13" t="e">
        <f>J55/J56</f>
        <v>#DIV/0!</v>
      </c>
      <c r="K58" s="13" t="e">
        <f t="shared" ref="K58:Q58" si="9">K55/K56</f>
        <v>#DIV/0!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>
      <c r="C59" s="29"/>
      <c r="D59" s="29"/>
      <c r="E59" s="8"/>
    </row>
    <row r="60" spans="2:17">
      <c r="C60" s="1"/>
      <c r="D60" s="1"/>
      <c r="E60" s="8"/>
    </row>
    <row r="61" spans="2:17">
      <c r="J61" s="34"/>
      <c r="K61" s="34"/>
      <c r="L61" s="34"/>
      <c r="M61" s="34"/>
      <c r="N61" s="34"/>
      <c r="O61" s="34"/>
      <c r="P61" s="34"/>
    </row>
    <row r="62" spans="2:17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ADMINISTRACION BASE DE DATOS</vt:lpstr>
      <vt:lpstr>INTELIGENCIA ARTIFICIAL</vt:lpstr>
      <vt:lpstr>PROG LOGICA Y FUNCIONAL A</vt:lpstr>
      <vt:lpstr>PROG LOGICA Y FUNCIONAL B</vt:lpstr>
      <vt:lpstr>LENGUAJES Y AUTOMATAS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LILY ALEJANDRA MEDRANO MENDOZA</cp:lastModifiedBy>
  <cp:lastPrinted>2023-03-21T15:13:53Z</cp:lastPrinted>
  <dcterms:created xsi:type="dcterms:W3CDTF">2023-03-14T19:16:59Z</dcterms:created>
  <dcterms:modified xsi:type="dcterms:W3CDTF">2025-04-05T00:25:34Z</dcterms:modified>
</cp:coreProperties>
</file>