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2 - SEMESTRE\1- FEBRERO - JUNIO\REPORTES\REPORTES PARCIALES 2025\"/>
    </mc:Choice>
  </mc:AlternateContent>
  <bookViews>
    <workbookView xWindow="-120" yWindow="-120" windowWidth="20730" windowHeight="1116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'2'!$A$1:$N$40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0" l="1"/>
  <c r="I15" i="10"/>
  <c r="C15" i="22" l="1"/>
  <c r="C16" i="22"/>
  <c r="C17" i="22"/>
  <c r="D15" i="22"/>
  <c r="D16" i="22"/>
  <c r="D17" i="22"/>
  <c r="A15" i="22"/>
  <c r="A16" i="22"/>
  <c r="A17" i="22"/>
  <c r="A14" i="22"/>
  <c r="L17" i="22" l="1"/>
  <c r="I17" i="22" l="1"/>
  <c r="L16" i="22"/>
  <c r="I16" i="22" l="1"/>
  <c r="M28" i="10"/>
  <c r="N28" i="10"/>
  <c r="L15" i="10"/>
  <c r="L16" i="10"/>
  <c r="L17" i="10"/>
  <c r="K28" i="10"/>
  <c r="G28" i="10"/>
  <c r="F28" i="10"/>
  <c r="E28" i="10"/>
  <c r="L14" i="10"/>
  <c r="L28" i="10" l="1"/>
  <c r="I28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4" i="22"/>
  <c r="D14" i="22"/>
  <c r="B10" i="22"/>
  <c r="B40" i="22" s="1"/>
  <c r="L8" i="22"/>
  <c r="N31" i="22"/>
  <c r="M31" i="22"/>
  <c r="K31" i="22"/>
  <c r="G31" i="22"/>
  <c r="F31" i="22"/>
  <c r="I17" i="10"/>
  <c r="I16" i="10"/>
  <c r="I18" i="25" l="1"/>
  <c r="J18" i="25" s="1"/>
  <c r="H18" i="25"/>
  <c r="I17" i="25"/>
  <c r="J17" i="25" s="1"/>
  <c r="H17" i="25"/>
  <c r="I16" i="25"/>
  <c r="J16" i="25" s="1"/>
  <c r="H16" i="25"/>
  <c r="I15" i="25"/>
  <c r="J15" i="25" s="1"/>
  <c r="H15" i="25"/>
  <c r="I14" i="25"/>
  <c r="J14" i="25" s="1"/>
  <c r="H14" i="25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31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31" i="22"/>
  <c r="J31" i="22" s="1"/>
  <c r="H31" i="22"/>
  <c r="L31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<sst xmlns="http://schemas.openxmlformats.org/spreadsheetml/2006/main" count="184" uniqueCount="46">
  <si>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</si>
  <si>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</si>
  <si>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</si>
  <si>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</si>
  <si>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</si>
  <si>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</si>
  <si>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</si>
  <si>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</si>
  <si>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</si>
  <si>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</si>
  <si>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</si>
  <si>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</si>
  <si>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</si>
  <si>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</si>
  <si>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</si>
  <si>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</si>
  <si>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</si>
  <si>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</si>
  <si>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</si>
  <si>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</si>
  <si>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</si>
  <si>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</si>
  <si>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</si>
  <si>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</si>
  <si>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</si>
  <si>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</si>
  <si>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</si>
  <si>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</si>
  <si>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</si>
  <si>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</si>
  <si>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</si>
  <si>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</si>
  <si>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IINF</t>
  </si>
  <si>
    <t>S/E</t>
  </si>
  <si>
    <t>INGENIERÍA INFORMÁTICA</t>
  </si>
  <si>
    <t>DRA. VERÓNICA GUERRERO HERNÁNDEZ</t>
  </si>
  <si>
    <t>II</t>
  </si>
  <si>
    <t>I.S.C MARCOS CAGAL ORTIZ</t>
  </si>
  <si>
    <t>810A</t>
  </si>
  <si>
    <t>810B</t>
  </si>
  <si>
    <t>Desarrollo e Implementación de Sistemas de Información</t>
  </si>
  <si>
    <t>610A</t>
  </si>
  <si>
    <t>Fundamentos de Gestión de Servicios de TI</t>
  </si>
  <si>
    <t>FEB - JUN 2025</t>
  </si>
  <si>
    <t>Taller de Investigación II</t>
  </si>
  <si>
    <t>Dra. Verónica Guerrero 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</si>
</sst>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10" zoomScaleNormal="110" zoomScaleSheetLayoutView="100" workbookViewId="0">
      <selection activeCell="B11" sqref="B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34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3</v>
      </c>
      <c r="I8" s="32" t="s">
        <v>7</v>
      </c>
      <c r="J8" s="32"/>
      <c r="K8" s="32"/>
      <c r="L8" s="33" t="s">
        <v>43</v>
      </c>
      <c r="M8" s="33"/>
      <c r="N8" s="33"/>
    </row>
    <row r="10" spans="1:14" x14ac:dyDescent="0.2">
      <c r="A10" s="4" t="s">
        <v>8</v>
      </c>
      <c r="B10" s="33" t="s">
        <v>45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44</v>
      </c>
      <c r="B14" s="9" t="s">
        <v>33</v>
      </c>
      <c r="C14" s="9" t="s">
        <v>38</v>
      </c>
      <c r="D14" s="9" t="s">
        <v>32</v>
      </c>
      <c r="E14" s="9">
        <v>10</v>
      </c>
      <c r="F14" s="9"/>
      <c r="G14" s="9"/>
      <c r="H14" s="10"/>
      <c r="I14" s="9">
        <f t="shared" ref="I14:I17" si="0">(E14-SUM(F14:G14))-K14</f>
        <v>10</v>
      </c>
      <c r="J14" s="10"/>
      <c r="K14" s="9">
        <v>0</v>
      </c>
      <c r="L14" s="10">
        <f t="shared" ref="L14:L17" si="1">K14/E14</f>
        <v>0</v>
      </c>
      <c r="M14" s="9">
        <v>0</v>
      </c>
      <c r="N14" s="15">
        <v>0</v>
      </c>
    </row>
    <row r="15" spans="1:14" s="11" customFormat="1" x14ac:dyDescent="0.2">
      <c r="A15" s="8" t="s">
        <v>44</v>
      </c>
      <c r="B15" s="9" t="s">
        <v>33</v>
      </c>
      <c r="C15" s="9" t="s">
        <v>39</v>
      </c>
      <c r="D15" s="9" t="s">
        <v>32</v>
      </c>
      <c r="E15" s="9">
        <v>15</v>
      </c>
      <c r="F15" s="9"/>
      <c r="G15" s="9"/>
      <c r="H15" s="10"/>
      <c r="I15" s="9">
        <f t="shared" si="0"/>
        <v>15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ht="25.5" x14ac:dyDescent="0.2">
      <c r="A16" s="8" t="s">
        <v>40</v>
      </c>
      <c r="B16" s="9" t="s">
        <v>33</v>
      </c>
      <c r="C16" s="9" t="s">
        <v>41</v>
      </c>
      <c r="D16" s="9" t="s">
        <v>32</v>
      </c>
      <c r="E16" s="9">
        <v>20</v>
      </c>
      <c r="F16" s="9"/>
      <c r="G16" s="9"/>
      <c r="H16" s="10"/>
      <c r="I16" s="9">
        <f t="shared" si="0"/>
        <v>20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x14ac:dyDescent="0.2">
      <c r="A17" s="8" t="s">
        <v>42</v>
      </c>
      <c r="B17" s="9" t="s">
        <v>21</v>
      </c>
      <c r="C17" s="9" t="s">
        <v>41</v>
      </c>
      <c r="D17" s="9" t="s">
        <v>32</v>
      </c>
      <c r="E17" s="9">
        <v>19</v>
      </c>
      <c r="F17" s="9">
        <v>19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96</v>
      </c>
      <c r="N17" s="15">
        <v>0.63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19</v>
      </c>
      <c r="G28" s="17">
        <f>SUM(G14:G27)</f>
        <v>0</v>
      </c>
      <c r="H28" s="18"/>
      <c r="I28" s="17">
        <f t="shared" ref="I28" si="2">(E28-SUM(F28:G28))-K28</f>
        <v>45</v>
      </c>
      <c r="J28" s="18"/>
      <c r="K28" s="17">
        <f>SUM(K14:K27)</f>
        <v>0</v>
      </c>
      <c r="L28" s="18">
        <f t="shared" ref="L28" si="3">K28/E28</f>
        <v>0</v>
      </c>
      <c r="M28" s="17">
        <f>AVERAGE(M14:M27)</f>
        <v>24</v>
      </c>
      <c r="N28" s="19">
        <f>AVERAGE(N14:N27)</f>
        <v>0.1575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">
        <v>35</v>
      </c>
      <c r="C37" s="39"/>
      <c r="D37" s="39"/>
      <c r="E37" s="13"/>
      <c r="F37" s="13"/>
      <c r="G37" s="39" t="s">
        <v>37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abSelected="1" zoomScale="85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v>5</v>
      </c>
      <c r="F8"/>
      <c r="G8" s="4" t="s">
        <v>6</v>
      </c>
      <c r="H8" s="20">
        <v>4</v>
      </c>
      <c r="I8" s="32" t="s">
        <v>7</v>
      </c>
      <c r="J8" s="32"/>
      <c r="K8" s="32"/>
      <c r="L8" s="33" t="str">
        <f>'1'!L8</f>
        <v>FEB - JUN 2025</v>
      </c>
      <c r="M8" s="33"/>
      <c r="N8" s="33"/>
    </row>
    <row r="10" spans="1:14" x14ac:dyDescent="0.2">
      <c r="A10" s="4" t="s">
        <v>8</v>
      </c>
      <c r="B10" s="33" t="str">
        <f>'1'!B10</f>
        <v>Dra. 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Investigación II</v>
      </c>
      <c r="B14" s="9" t="s">
        <v>21</v>
      </c>
      <c r="C14" s="9" t="str">
        <f>'1'!C14</f>
        <v>810A</v>
      </c>
      <c r="D14" s="9" t="str">
        <f>'1'!D14</f>
        <v>IINF</v>
      </c>
      <c r="E14" s="9">
        <v>10</v>
      </c>
      <c r="F14" s="9">
        <v>10</v>
      </c>
      <c r="G14" s="9"/>
      <c r="H14" s="10"/>
      <c r="I14" s="9">
        <f t="shared" ref="I14:I31" si="0">(E14-SUM(F14:G14))-K14</f>
        <v>0</v>
      </c>
      <c r="J14" s="10"/>
      <c r="K14" s="9">
        <v>0</v>
      </c>
      <c r="L14" s="10">
        <f t="shared" ref="L14:L31" si="1">K14/E14</f>
        <v>0</v>
      </c>
      <c r="M14" s="9">
        <v>86</v>
      </c>
      <c r="N14" s="15">
        <v>0.5</v>
      </c>
    </row>
    <row r="15" spans="1:14" s="11" customFormat="1" x14ac:dyDescent="0.2">
      <c r="A15" s="9" t="str">
        <f>'1'!A15</f>
        <v>Taller de Investigación II</v>
      </c>
      <c r="B15" s="9" t="s">
        <v>21</v>
      </c>
      <c r="C15" s="9" t="str">
        <f>'1'!C15</f>
        <v>810B</v>
      </c>
      <c r="D15" s="9" t="str">
        <f>'1'!D15</f>
        <v>IINF</v>
      </c>
      <c r="E15" s="9">
        <v>15</v>
      </c>
      <c r="F15" s="9">
        <v>14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84</v>
      </c>
      <c r="N15" s="15">
        <v>0.8</v>
      </c>
    </row>
    <row r="16" spans="1:14" s="11" customFormat="1" ht="25.5" x14ac:dyDescent="0.2">
      <c r="A16" s="9" t="str">
        <f>'1'!A16</f>
        <v>Desarrollo e Implementación de Sistemas de Información</v>
      </c>
      <c r="B16" s="9" t="s">
        <v>21</v>
      </c>
      <c r="C16" s="9" t="str">
        <f>'1'!C16</f>
        <v>610A</v>
      </c>
      <c r="D16" s="9" t="str">
        <f>'1'!D16</f>
        <v>IINF</v>
      </c>
      <c r="E16" s="9">
        <v>20</v>
      </c>
      <c r="F16" s="9">
        <v>19</v>
      </c>
      <c r="G16" s="9"/>
      <c r="H16" s="10"/>
      <c r="I16" s="9">
        <f t="shared" ref="I16" si="2">(E16-SUM(F16:G16))-K16</f>
        <v>1</v>
      </c>
      <c r="J16" s="10"/>
      <c r="K16" s="9">
        <v>0</v>
      </c>
      <c r="L16" s="10">
        <f t="shared" ref="L16" si="3">K16/E16</f>
        <v>0</v>
      </c>
      <c r="M16" s="9">
        <v>88</v>
      </c>
      <c r="N16" s="15">
        <v>0.7</v>
      </c>
    </row>
    <row r="17" spans="1:14" s="11" customFormat="1" x14ac:dyDescent="0.2">
      <c r="A17" s="9" t="str">
        <f>'1'!A17</f>
        <v>Fundamentos de Gestión de Servicios de TI</v>
      </c>
      <c r="B17" s="9" t="s">
        <v>36</v>
      </c>
      <c r="C17" s="9" t="str">
        <f>'1'!C17</f>
        <v>610A</v>
      </c>
      <c r="D17" s="9" t="str">
        <f>'1'!D17</f>
        <v>IINF</v>
      </c>
      <c r="E17" s="9">
        <v>19</v>
      </c>
      <c r="F17" s="9">
        <v>19</v>
      </c>
      <c r="G17" s="9"/>
      <c r="H17" s="10"/>
      <c r="I17" s="9">
        <f t="shared" ref="I17" si="4">(E17-SUM(F17:G17))-K17</f>
        <v>0</v>
      </c>
      <c r="J17" s="10"/>
      <c r="K17" s="9">
        <v>0</v>
      </c>
      <c r="L17" s="10">
        <f t="shared" ref="L17" si="5">K17/E17</f>
        <v>0</v>
      </c>
      <c r="M17" s="9">
        <v>94</v>
      </c>
      <c r="N17" s="15">
        <v>0.63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ht="16.5" customHeigh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64</v>
      </c>
      <c r="F31" s="17">
        <f>SUM(F14:F30)</f>
        <v>62</v>
      </c>
      <c r="G31" s="17">
        <f>SUM(G14:G30)</f>
        <v>0</v>
      </c>
      <c r="H31" s="18">
        <f>SUM(F31:G31)/E31</f>
        <v>0.96875</v>
      </c>
      <c r="I31" s="17">
        <f t="shared" si="0"/>
        <v>2</v>
      </c>
      <c r="J31" s="18">
        <f t="shared" ref="J31" si="6">I31/E31</f>
        <v>3.125E-2</v>
      </c>
      <c r="K31" s="17">
        <f>SUM(K14:K30)</f>
        <v>0</v>
      </c>
      <c r="L31" s="18">
        <f t="shared" si="1"/>
        <v>0</v>
      </c>
      <c r="M31" s="17">
        <f>AVERAGE(M14:M30)</f>
        <v>88</v>
      </c>
      <c r="N31" s="19">
        <f>AVERAGE(N14:N30)</f>
        <v>0.65749999999999997</v>
      </c>
    </row>
    <row r="33" spans="1:14" ht="120" customHeight="1" x14ac:dyDescent="0.2">
      <c r="A33" s="29" t="s">
        <v>26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5" spans="1:14" x14ac:dyDescent="0.2">
      <c r="A35" s="12"/>
    </row>
    <row r="36" spans="1:14" x14ac:dyDescent="0.2">
      <c r="B36" s="36" t="s">
        <v>27</v>
      </c>
      <c r="C36" s="36"/>
      <c r="D36" s="36"/>
      <c r="G36" s="21" t="s">
        <v>28</v>
      </c>
      <c r="H36" s="21"/>
      <c r="I36" s="21"/>
      <c r="J36" s="21"/>
    </row>
    <row r="37" spans="1:14" ht="62.25" customHeight="1" x14ac:dyDescent="0.2">
      <c r="B37" s="37"/>
      <c r="C37" s="37"/>
      <c r="D37" s="37"/>
      <c r="G37" s="33"/>
      <c r="H37" s="33"/>
      <c r="I37" s="33"/>
      <c r="J37" s="33"/>
    </row>
    <row r="38" spans="1:14" hidden="1" x14ac:dyDescent="0.2">
      <c r="A38" s="38" t="e">
        <v>#REF!</v>
      </c>
      <c r="B38" s="38"/>
      <c r="C38" s="6"/>
      <c r="E38" s="38"/>
      <c r="F38" s="38"/>
      <c r="G38" s="38"/>
      <c r="H38" s="38"/>
    </row>
    <row r="39" spans="1:14" hidden="1" x14ac:dyDescent="0.2"/>
    <row r="40" spans="1:14" ht="45" customHeight="1" x14ac:dyDescent="0.2">
      <c r="B40" s="40" t="str">
        <f>B10</f>
        <v>Dra. Verónica Guerrero Hernández</v>
      </c>
      <c r="C40" s="40"/>
      <c r="D40" s="40"/>
      <c r="E40" s="13"/>
      <c r="F40" s="13"/>
      <c r="G40" s="39" t="s">
        <v>37</v>
      </c>
      <c r="H40" s="39"/>
      <c r="I40" s="39"/>
      <c r="J40" s="39"/>
    </row>
  </sheetData>
  <mergeCells count="31">
    <mergeCell ref="A38:B38"/>
    <mergeCell ref="E38:H38"/>
    <mergeCell ref="B40:D40"/>
    <mergeCell ref="G40:J40"/>
    <mergeCell ref="M12:M13"/>
    <mergeCell ref="N12:N13"/>
    <mergeCell ref="A33:N33"/>
    <mergeCell ref="B37:D37"/>
    <mergeCell ref="G37:J37"/>
    <mergeCell ref="B36:D36"/>
    <mergeCell ref="G36:J3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 - JUN 2025</v>
      </c>
      <c r="M8" s="33"/>
      <c r="N8" s="33"/>
    </row>
    <row r="10" spans="1:14" x14ac:dyDescent="0.2">
      <c r="A10" s="4" t="s">
        <v>8</v>
      </c>
      <c r="B10" s="33" t="str">
        <f>'1'!B10</f>
        <v>Dra. 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Investigación II</v>
      </c>
      <c r="B14" s="9"/>
      <c r="C14" s="9" t="str">
        <f>'1'!C14</f>
        <v>810A</v>
      </c>
      <c r="D14" s="9" t="str">
        <f>'1'!D14</f>
        <v>IINF</v>
      </c>
      <c r="E14" s="9">
        <f>'1'!E14</f>
        <v>10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Investigación II</v>
      </c>
      <c r="B15" s="9"/>
      <c r="C15" s="9" t="str">
        <f>'1'!C15</f>
        <v>810B</v>
      </c>
      <c r="D15" s="9" t="str">
        <f>'1'!D15</f>
        <v>IINF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Desarrollo e Implementación de Sistemas de Información</v>
      </c>
      <c r="B16" s="9"/>
      <c r="C16" s="9" t="str">
        <f>'1'!C16</f>
        <v>610A</v>
      </c>
      <c r="D16" s="9" t="str">
        <f>'1'!D16</f>
        <v>IINF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Fundamentos de Gestión de Servicios de TI</v>
      </c>
      <c r="B17" s="9"/>
      <c r="C17" s="9" t="str">
        <f>'1'!C17</f>
        <v>610A</v>
      </c>
      <c r="D17" s="9" t="str">
        <f>'1'!D17</f>
        <v>IINF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40" t="str">
        <f>B10</f>
        <v>Dra. Verónica Guerrero Hernández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 - JUN 2025</v>
      </c>
      <c r="M8" s="33"/>
      <c r="N8" s="33"/>
    </row>
    <row r="10" spans="1:14" x14ac:dyDescent="0.2">
      <c r="A10" s="4" t="s">
        <v>8</v>
      </c>
      <c r="B10" s="33" t="str">
        <f>'1'!B10</f>
        <v>Dra. 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Investigación II</v>
      </c>
      <c r="B14" s="9"/>
      <c r="C14" s="9" t="str">
        <f>'1'!C14</f>
        <v>810A</v>
      </c>
      <c r="D14" s="9" t="str">
        <f>'1'!D14</f>
        <v>IINF</v>
      </c>
      <c r="E14" s="9">
        <f>'1'!E14</f>
        <v>10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Investigación II</v>
      </c>
      <c r="B15" s="9"/>
      <c r="C15" s="9" t="str">
        <f>'1'!C15</f>
        <v>810B</v>
      </c>
      <c r="D15" s="9" t="str">
        <f>'1'!D15</f>
        <v>IINF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Desarrollo e Implementación de Sistemas de Información</v>
      </c>
      <c r="B16" s="9"/>
      <c r="C16" s="9" t="str">
        <f>'1'!C16</f>
        <v>610A</v>
      </c>
      <c r="D16" s="9" t="str">
        <f>'1'!D16</f>
        <v>IINF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Fundamentos de Gestión de Servicios de TI</v>
      </c>
      <c r="B17" s="9"/>
      <c r="C17" s="9" t="str">
        <f>'1'!C17</f>
        <v>610A</v>
      </c>
      <c r="D17" s="9" t="str">
        <f>'1'!D17</f>
        <v>IINF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40" t="str">
        <f>B10</f>
        <v>Dra. Verónica Guerrero Hernández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I15" sqref="I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 - JUN 2025</v>
      </c>
      <c r="M8" s="33"/>
      <c r="N8" s="33"/>
    </row>
    <row r="10" spans="1:14" x14ac:dyDescent="0.2">
      <c r="A10" s="4" t="s">
        <v>8</v>
      </c>
      <c r="B10" s="33" t="str">
        <f>'1'!B10</f>
        <v>Dra. Verónica Guerrero Hernández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Taller de Investigación II</v>
      </c>
      <c r="B14" s="9"/>
      <c r="C14" s="9" t="str">
        <f>'1'!C14</f>
        <v>810A</v>
      </c>
      <c r="D14" s="9" t="str">
        <f>'1'!D14</f>
        <v>IINF</v>
      </c>
      <c r="E14" s="9">
        <f>'1'!E14</f>
        <v>10</v>
      </c>
      <c r="F14" s="9"/>
      <c r="G14" s="9"/>
      <c r="H14" s="10">
        <f>(F14+G14)/E14</f>
        <v>0</v>
      </c>
      <c r="I14" s="9">
        <f t="shared" ref="I14:I28" si="0">(E14-SUM(F14:G14))-K14</f>
        <v>10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 t="str">
        <f>'1'!A15</f>
        <v>Taller de Investigación II</v>
      </c>
      <c r="B15" s="9"/>
      <c r="C15" s="9" t="str">
        <f>'1'!C15</f>
        <v>810B</v>
      </c>
      <c r="D15" s="9" t="str">
        <f>'1'!D15</f>
        <v>IINF</v>
      </c>
      <c r="E15" s="9">
        <f>'1'!E15</f>
        <v>15</v>
      </c>
      <c r="F15" s="9"/>
      <c r="G15" s="9"/>
      <c r="H15" s="10">
        <f t="shared" ref="H15:H18" si="3">(F15+G15)/E15</f>
        <v>0</v>
      </c>
      <c r="I15" s="9">
        <f t="shared" si="0"/>
        <v>15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tr">
        <f>'1'!A16</f>
        <v>Desarrollo e Implementación de Sistemas de Información</v>
      </c>
      <c r="B16" s="9"/>
      <c r="C16" s="9" t="str">
        <f>'1'!C16</f>
        <v>610A</v>
      </c>
      <c r="D16" s="9" t="str">
        <f>'1'!D16</f>
        <v>IINF</v>
      </c>
      <c r="E16" s="9">
        <f>'1'!E16</f>
        <v>20</v>
      </c>
      <c r="F16" s="9"/>
      <c r="G16" s="9"/>
      <c r="H16" s="10">
        <f t="shared" si="3"/>
        <v>0</v>
      </c>
      <c r="I16" s="9">
        <f t="shared" si="0"/>
        <v>20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Fundamentos de Gestión de Servicios de TI</v>
      </c>
      <c r="B17" s="9"/>
      <c r="C17" s="9" t="str">
        <f>'1'!C17</f>
        <v>610A</v>
      </c>
      <c r="D17" s="9" t="str">
        <f>'1'!D17</f>
        <v>IINF</v>
      </c>
      <c r="E17" s="9">
        <f>'1'!E17</f>
        <v>19</v>
      </c>
      <c r="F17" s="9"/>
      <c r="G17" s="9"/>
      <c r="H17" s="10">
        <f t="shared" si="3"/>
        <v>0</v>
      </c>
      <c r="I17" s="9">
        <f t="shared" si="0"/>
        <v>19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4">F19/E19</f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4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4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4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4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4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4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4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4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64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40" t="str">
        <f>B10</f>
        <v>Dra. Verónica Guerrero Hernández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MARIEM</cp:lastModifiedBy>
  <cp:revision/>
  <dcterms:created xsi:type="dcterms:W3CDTF">2021-11-22T14:45:25Z</dcterms:created>
  <dcterms:modified xsi:type="dcterms:W3CDTF">2025-04-05T00:06:45Z</dcterms:modified>
  <cp:category/>
  <cp:contentStatus/>
</cp:coreProperties>
</file>