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S PARCIALES 2025\"/>
    </mc:Choice>
  </mc:AlternateContent>
  <bookViews>
    <workbookView xWindow="-120" yWindow="-120" windowWidth="20730" windowHeight="111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3" l="1"/>
  <c r="L18" i="23"/>
  <c r="I18" i="23"/>
  <c r="J18" i="23" s="1"/>
  <c r="H18" i="23" l="1"/>
  <c r="I14" i="10"/>
  <c r="I15" i="10"/>
  <c r="C15" i="22" l="1"/>
  <c r="C16" i="22"/>
  <c r="C17" i="22"/>
  <c r="D15" i="22"/>
  <c r="D16" i="22"/>
  <c r="D17" i="22"/>
  <c r="A15" i="22"/>
  <c r="A16" i="22"/>
  <c r="A17" i="22"/>
  <c r="A14" i="22"/>
  <c r="L17" i="22" l="1"/>
  <c r="I17" i="22" l="1"/>
  <c r="L16" i="22"/>
  <c r="I16" i="22" l="1"/>
  <c r="M28" i="10"/>
  <c r="N2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7" i="10"/>
  <c r="I16" i="10"/>
  <c r="I17" i="25" l="1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<sst xmlns="http://schemas.openxmlformats.org/spreadsheetml/2006/main" count="206" uniqueCount="50">
  <si>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</si>
  <si>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</si>
  <si>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</si>
  <si>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</si>
  <si>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</si>
  <si>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</si>
  <si>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</si>
  <si>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</si>
  <si>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</si>
  <si>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</si>
  <si>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</si>
  <si>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</si>
  <si>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</si>
  <si>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</si>
  <si>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</si>
  <si>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</si>
  <si>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</si>
  <si>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</si>
  <si>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</si>
  <si>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</si>
  <si>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</si>
  <si>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</si>
  <si>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</si>
  <si>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</si>
  <si>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</si>
  <si>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</si>
  <si>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</si>
  <si>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</si>
  <si>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</si>
  <si>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</si>
  <si>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</si>
  <si>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</si>
  <si>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</si>
  <si>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S/E</t>
  </si>
  <si>
    <t>INGENIERÍA INFORMÁTICA</t>
  </si>
  <si>
    <t>DRA. VERÓNICA GUERRERO HERNÁNDEZ</t>
  </si>
  <si>
    <t>II</t>
  </si>
  <si>
    <t>I.S.C MARCOS CAGAL ORTIZ</t>
  </si>
  <si>
    <t>810A</t>
  </si>
  <si>
    <t>810B</t>
  </si>
  <si>
    <t>Desarrollo e Implementación de Sistemas de Información</t>
  </si>
  <si>
    <t>610A</t>
  </si>
  <si>
    <t>Fundamentos de Gestión de Servicios de TI</t>
  </si>
  <si>
    <t>FEB - JUN 2025</t>
  </si>
  <si>
    <t>Taller de Investigación II</t>
  </si>
  <si>
    <t>Dra. Verónica Guerrero Hernández</t>
  </si>
  <si>
    <t>III</t>
  </si>
  <si>
    <t>IV</t>
  </si>
  <si>
    <t>INFORMÁTICA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</si>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</sst>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B11" sqref="B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45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44</v>
      </c>
      <c r="B14" s="9" t="s">
        <v>33</v>
      </c>
      <c r="C14" s="9" t="s">
        <v>38</v>
      </c>
      <c r="D14" s="9" t="s">
        <v>32</v>
      </c>
      <c r="E14" s="9">
        <v>10</v>
      </c>
      <c r="F14" s="9"/>
      <c r="G14" s="9"/>
      <c r="H14" s="10"/>
      <c r="I14" s="9">
        <f t="shared" ref="I14:I17" si="0">(E14-SUM(F14:G14))-K14</f>
        <v>10</v>
      </c>
      <c r="J14" s="10"/>
      <c r="K14" s="9">
        <v>0</v>
      </c>
      <c r="L14" s="10">
        <f t="shared" ref="L14:L17" si="1">K14/E14</f>
        <v>0</v>
      </c>
      <c r="M14" s="9">
        <v>0</v>
      </c>
      <c r="N14" s="15">
        <v>0</v>
      </c>
    </row>
    <row r="15" spans="1:14" s="11" customFormat="1" x14ac:dyDescent="0.2">
      <c r="A15" s="8" t="s">
        <v>44</v>
      </c>
      <c r="B15" s="9" t="s">
        <v>33</v>
      </c>
      <c r="C15" s="9" t="s">
        <v>39</v>
      </c>
      <c r="D15" s="9" t="s">
        <v>32</v>
      </c>
      <c r="E15" s="9"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8" t="s">
        <v>40</v>
      </c>
      <c r="B16" s="9" t="s">
        <v>33</v>
      </c>
      <c r="C16" s="9" t="s">
        <v>41</v>
      </c>
      <c r="D16" s="9" t="s">
        <v>32</v>
      </c>
      <c r="E16" s="9"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41</v>
      </c>
      <c r="D17" s="9" t="s">
        <v>32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19</v>
      </c>
      <c r="G28" s="17">
        <f>SUM(G14:G27)</f>
        <v>0</v>
      </c>
      <c r="H28" s="18"/>
      <c r="I28" s="17">
        <f t="shared" ref="I28" si="2">(E28-SUM(F28:G28))-K28</f>
        <v>45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24</v>
      </c>
      <c r="N28" s="19">
        <f>AVERAGE(N14:N27)</f>
        <v>0.1575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35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2" zoomScale="85" zoomScaleNormal="85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FEB - JUN 2025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10</v>
      </c>
      <c r="F14" s="9">
        <v>10</v>
      </c>
      <c r="G14" s="9"/>
      <c r="H14" s="10"/>
      <c r="I14" s="9">
        <f t="shared" ref="I14:I31" si="0">(E14-SUM(F14:G14))-K14</f>
        <v>0</v>
      </c>
      <c r="J14" s="10"/>
      <c r="K14" s="9">
        <v>0</v>
      </c>
      <c r="L14" s="10">
        <f t="shared" ref="L14:L31" si="1">K14/E14</f>
        <v>0</v>
      </c>
      <c r="M14" s="9">
        <v>86</v>
      </c>
      <c r="N14" s="15">
        <v>0.5</v>
      </c>
    </row>
    <row r="15" spans="1:14" s="11" customFormat="1" x14ac:dyDescent="0.2">
      <c r="A15" s="9" t="str">
        <f>'1'!A15</f>
        <v>Taller de Investigación II</v>
      </c>
      <c r="B15" s="9" t="s">
        <v>21</v>
      </c>
      <c r="C15" s="9" t="str">
        <f>'1'!C15</f>
        <v>810B</v>
      </c>
      <c r="D15" s="9" t="str">
        <f>'1'!D15</f>
        <v>IINF</v>
      </c>
      <c r="E15" s="9">
        <v>15</v>
      </c>
      <c r="F15" s="9">
        <v>14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0.8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21</v>
      </c>
      <c r="C16" s="9" t="str">
        <f>'1'!C16</f>
        <v>610A</v>
      </c>
      <c r="D16" s="9" t="str">
        <f>'1'!D16</f>
        <v>IINF</v>
      </c>
      <c r="E16" s="9">
        <v>20</v>
      </c>
      <c r="F16" s="9">
        <v>19</v>
      </c>
      <c r="G16" s="9"/>
      <c r="H16" s="10"/>
      <c r="I16" s="9">
        <f t="shared" ref="I16" si="2">(E16-SUM(F16:G16))-K16</f>
        <v>1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0.7</v>
      </c>
    </row>
    <row r="17" spans="1:14" s="11" customFormat="1" x14ac:dyDescent="0.2">
      <c r="A17" s="9" t="str">
        <f>'1'!A17</f>
        <v>Fundamentos de Gestión de Servicios de TI</v>
      </c>
      <c r="B17" s="9" t="s">
        <v>36</v>
      </c>
      <c r="C17" s="9" t="str">
        <f>'1'!C17</f>
        <v>610A</v>
      </c>
      <c r="D17" s="9" t="str">
        <f>'1'!D17</f>
        <v>IINF</v>
      </c>
      <c r="E17" s="9">
        <v>19</v>
      </c>
      <c r="F17" s="9">
        <v>19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94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64</v>
      </c>
      <c r="F31" s="17">
        <f>SUM(F14:F30)</f>
        <v>62</v>
      </c>
      <c r="G31" s="17">
        <f>SUM(G14:G30)</f>
        <v>0</v>
      </c>
      <c r="H31" s="18">
        <f>SUM(F31:G31)/E31</f>
        <v>0.96875</v>
      </c>
      <c r="I31" s="17">
        <f t="shared" si="0"/>
        <v>2</v>
      </c>
      <c r="J31" s="18">
        <f t="shared" ref="J31" si="6">I31/E31</f>
        <v>3.125E-2</v>
      </c>
      <c r="K31" s="17">
        <f>SUM(K14:K30)</f>
        <v>0</v>
      </c>
      <c r="L31" s="18">
        <f t="shared" si="1"/>
        <v>0</v>
      </c>
      <c r="M31" s="17">
        <f>AVERAGE(M14:M30)</f>
        <v>88</v>
      </c>
      <c r="N31" s="19">
        <f>AVERAGE(N14:N30)</f>
        <v>0.65749999999999997</v>
      </c>
    </row>
    <row r="33" spans="1:14" ht="120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">
      <c r="A35" s="12"/>
    </row>
    <row r="36" spans="1:14" x14ac:dyDescent="0.2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">
      <c r="B37" s="37"/>
      <c r="C37" s="37"/>
      <c r="D37" s="37"/>
      <c r="G37" s="33"/>
      <c r="H37" s="33"/>
      <c r="I37" s="33"/>
      <c r="J37" s="33"/>
    </row>
    <row r="38" spans="1:14" hidden="1" x14ac:dyDescent="0.2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"/>
    <row r="40" spans="1:14" ht="45" customHeight="1" x14ac:dyDescent="0.2">
      <c r="B40" s="40" t="str">
        <f>B10</f>
        <v>Dra. Verónica Guerrero Hernández</v>
      </c>
      <c r="C40" s="40"/>
      <c r="D40" s="40"/>
      <c r="E40" s="13"/>
      <c r="F40" s="13"/>
      <c r="G40" s="39" t="s">
        <v>37</v>
      </c>
      <c r="H40" s="39"/>
      <c r="I40" s="39"/>
      <c r="J40" s="39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 - JUN 2025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36</v>
      </c>
      <c r="C14" s="9" t="str">
        <f>'1'!C14</f>
        <v>810A</v>
      </c>
      <c r="D14" s="9" t="str">
        <f>'1'!D14</f>
        <v>IINF</v>
      </c>
      <c r="E14" s="9">
        <f>'1'!E14</f>
        <v>10</v>
      </c>
      <c r="F14" s="9">
        <v>9</v>
      </c>
      <c r="G14" s="9"/>
      <c r="H14" s="10">
        <f t="shared" ref="H14:H17" si="0">F14/E14</f>
        <v>0.9</v>
      </c>
      <c r="I14" s="9">
        <f t="shared" ref="I14:I28" si="1">(E14-SUM(F14:G14))-K14</f>
        <v>1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>
        <v>87</v>
      </c>
      <c r="N14" s="15">
        <v>0.8</v>
      </c>
    </row>
    <row r="15" spans="1:14" s="11" customFormat="1" x14ac:dyDescent="0.2">
      <c r="A15" s="9" t="str">
        <f>'1'!A15</f>
        <v>Taller de Investigación II</v>
      </c>
      <c r="B15" s="9" t="s">
        <v>36</v>
      </c>
      <c r="C15" s="9" t="str">
        <f>'1'!C15</f>
        <v>810B</v>
      </c>
      <c r="D15" s="9" t="str">
        <f>'1'!D15</f>
        <v>IINF</v>
      </c>
      <c r="E15" s="9">
        <f>'1'!E15</f>
        <v>15</v>
      </c>
      <c r="F15" s="9">
        <v>14</v>
      </c>
      <c r="G15" s="9"/>
      <c r="H15" s="10">
        <f t="shared" si="0"/>
        <v>0.93333333333333335</v>
      </c>
      <c r="I15" s="9">
        <f t="shared" si="1"/>
        <v>1</v>
      </c>
      <c r="J15" s="10">
        <f t="shared" si="2"/>
        <v>6.6666666666666666E-2</v>
      </c>
      <c r="K15" s="9"/>
      <c r="L15" s="10">
        <f t="shared" si="3"/>
        <v>0</v>
      </c>
      <c r="M15" s="9">
        <v>89</v>
      </c>
      <c r="N15" s="15">
        <v>0.87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36</v>
      </c>
      <c r="C16" s="9" t="str">
        <f>'1'!C16</f>
        <v>610A</v>
      </c>
      <c r="D16" s="9" t="str">
        <f>'1'!D16</f>
        <v>IINF</v>
      </c>
      <c r="E16" s="9">
        <f>'1'!E16</f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89</v>
      </c>
      <c r="N16" s="15">
        <v>0.55000000000000004</v>
      </c>
    </row>
    <row r="17" spans="1:14" s="11" customFormat="1" x14ac:dyDescent="0.2">
      <c r="A17" s="9" t="str">
        <f>'1'!A17</f>
        <v>Fundamentos de Gestión de Servicios de TI</v>
      </c>
      <c r="B17" s="9" t="s">
        <v>46</v>
      </c>
      <c r="C17" s="9" t="str">
        <f>'1'!C17</f>
        <v>610A</v>
      </c>
      <c r="D17" s="9" t="str">
        <f>'1'!D17</f>
        <v>IINF</v>
      </c>
      <c r="E17" s="9">
        <f>'1'!E17</f>
        <v>19</v>
      </c>
      <c r="F17" s="9">
        <v>16</v>
      </c>
      <c r="G17" s="9"/>
      <c r="H17" s="10">
        <f t="shared" si="0"/>
        <v>0.84210526315789469</v>
      </c>
      <c r="I17" s="9">
        <f t="shared" si="1"/>
        <v>3</v>
      </c>
      <c r="J17" s="10">
        <f t="shared" si="2"/>
        <v>0.15789473684210525</v>
      </c>
      <c r="K17" s="9"/>
      <c r="L17" s="10">
        <f t="shared" si="3"/>
        <v>0</v>
      </c>
      <c r="M17" s="9">
        <v>77</v>
      </c>
      <c r="N17" s="15">
        <v>0.68</v>
      </c>
    </row>
    <row r="18" spans="1:14" s="11" customFormat="1" x14ac:dyDescent="0.2">
      <c r="A18" s="9" t="s">
        <v>42</v>
      </c>
      <c r="B18" s="9" t="s">
        <v>47</v>
      </c>
      <c r="C18" s="9" t="s">
        <v>41</v>
      </c>
      <c r="D18" s="9" t="s">
        <v>32</v>
      </c>
      <c r="E18" s="9">
        <v>19</v>
      </c>
      <c r="F18" s="9">
        <v>19</v>
      </c>
      <c r="G18" s="9"/>
      <c r="H18" s="10">
        <f t="shared" ref="H18" si="4">F18/E18</f>
        <v>1</v>
      </c>
      <c r="I18" s="9">
        <f t="shared" ref="I18" si="5">(E18-SUM(F18:G18))-K18</f>
        <v>0</v>
      </c>
      <c r="J18" s="10">
        <f t="shared" ref="J18" si="6">I18/E18</f>
        <v>0</v>
      </c>
      <c r="K18" s="9"/>
      <c r="L18" s="10">
        <f t="shared" ref="L18" si="7">K18/E18</f>
        <v>0</v>
      </c>
      <c r="M18" s="9">
        <v>95</v>
      </c>
      <c r="N18" s="15">
        <v>0.79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78</v>
      </c>
      <c r="G28" s="17">
        <f>SUM(G14:G27)</f>
        <v>0</v>
      </c>
      <c r="H28" s="18">
        <f>SUM(F28:G28)/E28</f>
        <v>0.93975903614457834</v>
      </c>
      <c r="I28" s="17">
        <f t="shared" si="1"/>
        <v>5</v>
      </c>
      <c r="J28" s="18">
        <f t="shared" si="2"/>
        <v>6.0240963855421686E-2</v>
      </c>
      <c r="K28" s="17">
        <f>SUM(K14:K27)</f>
        <v>0</v>
      </c>
      <c r="L28" s="18">
        <f t="shared" si="3"/>
        <v>0</v>
      </c>
      <c r="M28" s="17">
        <f>AVERAGE(M14:M27)</f>
        <v>87.4</v>
      </c>
      <c r="N28" s="19">
        <f>AVERAGE(N14:N27)</f>
        <v>0.73799999999999999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 - JUN 2025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33</v>
      </c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 t="shared" ref="H14:H17" si="0">F14/E14</f>
        <v>0</v>
      </c>
      <c r="I14" s="9">
        <f t="shared" ref="I14:I28" si="1">(E14-SUM(F14:G14))-K14</f>
        <v>10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0</v>
      </c>
      <c r="N14" s="15">
        <v>0</v>
      </c>
    </row>
    <row r="15" spans="1:14" s="11" customFormat="1" x14ac:dyDescent="0.2">
      <c r="A15" s="9" t="str">
        <f>'1'!A15</f>
        <v>Taller de Investigación II</v>
      </c>
      <c r="B15" s="9" t="s">
        <v>33</v>
      </c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46</v>
      </c>
      <c r="C16" s="9" t="str">
        <f>'1'!C16</f>
        <v>610A</v>
      </c>
      <c r="D16" s="9" t="str">
        <f>'1'!D16</f>
        <v>IINF</v>
      </c>
      <c r="E16" s="9">
        <f>'1'!E16</f>
        <v>20</v>
      </c>
      <c r="F16" s="9">
        <v>19</v>
      </c>
      <c r="G16" s="9"/>
      <c r="H16" s="10">
        <f t="shared" si="0"/>
        <v>0.95</v>
      </c>
      <c r="I16" s="9">
        <f t="shared" si="1"/>
        <v>1</v>
      </c>
      <c r="J16" s="10">
        <f t="shared" si="2"/>
        <v>0.05</v>
      </c>
      <c r="K16" s="9"/>
      <c r="L16" s="10">
        <f t="shared" si="3"/>
        <v>0</v>
      </c>
      <c r="M16" s="9">
        <v>89</v>
      </c>
      <c r="N16" s="15">
        <v>0.85</v>
      </c>
    </row>
    <row r="17" spans="1:14" s="11" customFormat="1" x14ac:dyDescent="0.2">
      <c r="A17" s="9" t="str">
        <f>'1'!A17</f>
        <v>Fundamentos de Gestión de Servicios de TI</v>
      </c>
      <c r="B17" s="9" t="s">
        <v>33</v>
      </c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19</v>
      </c>
      <c r="G28" s="17">
        <f>SUM(G14:G27)</f>
        <v>0</v>
      </c>
      <c r="H28" s="18">
        <f>SUM(F28:G28)/E28</f>
        <v>0.296875</v>
      </c>
      <c r="I28" s="17">
        <f t="shared" si="1"/>
        <v>45</v>
      </c>
      <c r="J28" s="18">
        <f t="shared" si="2"/>
        <v>0.703125</v>
      </c>
      <c r="K28" s="17">
        <f>SUM(K14:K27)</f>
        <v>0</v>
      </c>
      <c r="L28" s="18">
        <f t="shared" si="3"/>
        <v>0</v>
      </c>
      <c r="M28" s="17">
        <f>AVERAGE(M14:M27)</f>
        <v>22.25</v>
      </c>
      <c r="N28" s="19">
        <f>AVERAGE(N14:N27)</f>
        <v>0.21249999999999999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 - JUN 2025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49</v>
      </c>
      <c r="C14" s="9" t="str">
        <f>'1'!C14</f>
        <v>810A</v>
      </c>
      <c r="D14" s="9" t="str">
        <f>'1'!D14</f>
        <v>IINF</v>
      </c>
      <c r="E14" s="9">
        <f>'1'!E14</f>
        <v>10</v>
      </c>
      <c r="F14" s="9">
        <v>10</v>
      </c>
      <c r="G14" s="9"/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91</v>
      </c>
      <c r="N14" s="15">
        <v>0.7</v>
      </c>
    </row>
    <row r="15" spans="1:14" s="11" customFormat="1" x14ac:dyDescent="0.2">
      <c r="A15" s="9" t="str">
        <f>'1'!A15</f>
        <v>Taller de Investigación II</v>
      </c>
      <c r="B15" s="9" t="s">
        <v>49</v>
      </c>
      <c r="C15" s="9" t="str">
        <f>'1'!C15</f>
        <v>810B</v>
      </c>
      <c r="D15" s="9" t="str">
        <f>'1'!D15</f>
        <v>IINF</v>
      </c>
      <c r="E15" s="9">
        <f>'1'!E15</f>
        <v>15</v>
      </c>
      <c r="F15" s="9">
        <v>14</v>
      </c>
      <c r="G15" s="9"/>
      <c r="H15" s="10">
        <f t="shared" ref="H15:H18" si="3">(F15+G15)/E15</f>
        <v>0.93333333333333335</v>
      </c>
      <c r="I15" s="9">
        <f t="shared" si="0"/>
        <v>1</v>
      </c>
      <c r="J15" s="10">
        <f t="shared" si="1"/>
        <v>6.6666666666666666E-2</v>
      </c>
      <c r="K15" s="9">
        <v>0</v>
      </c>
      <c r="L15" s="10">
        <f t="shared" si="2"/>
        <v>0</v>
      </c>
      <c r="M15" s="9">
        <v>89</v>
      </c>
      <c r="N15" s="15">
        <v>0.93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49</v>
      </c>
      <c r="C16" s="9" t="str">
        <f>'1'!C16</f>
        <v>610A</v>
      </c>
      <c r="D16" s="9" t="str">
        <f>'1'!D16</f>
        <v>IINF</v>
      </c>
      <c r="E16" s="9">
        <f>'1'!E16</f>
        <v>20</v>
      </c>
      <c r="F16" s="9">
        <v>20</v>
      </c>
      <c r="G16" s="9"/>
      <c r="H16" s="10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90</v>
      </c>
      <c r="N16" s="15">
        <v>0.55000000000000004</v>
      </c>
    </row>
    <row r="17" spans="1:14" s="11" customFormat="1" x14ac:dyDescent="0.2">
      <c r="A17" s="9" t="str">
        <f>'1'!A17</f>
        <v>Fundamentos de Gestión de Servicios de TI</v>
      </c>
      <c r="B17" s="9" t="s">
        <v>49</v>
      </c>
      <c r="C17" s="9" t="str">
        <f>'1'!C17</f>
        <v>610A</v>
      </c>
      <c r="D17" s="9" t="str">
        <f>'1'!D17</f>
        <v>IINF</v>
      </c>
      <c r="E17" s="9">
        <f>'1'!E17</f>
        <v>19</v>
      </c>
      <c r="F17" s="9">
        <v>19</v>
      </c>
      <c r="G17" s="9"/>
      <c r="H17" s="10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91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63</v>
      </c>
      <c r="G28" s="17">
        <f>SUM(G14:G27)</f>
        <v>0</v>
      </c>
      <c r="H28" s="18">
        <f>SUM(F28:G28)/E28</f>
        <v>0.984375</v>
      </c>
      <c r="I28" s="17">
        <f t="shared" si="0"/>
        <v>1</v>
      </c>
      <c r="J28" s="18">
        <f t="shared" si="1"/>
        <v>1.5625E-2</v>
      </c>
      <c r="K28" s="17">
        <f>SUM(K14:K27)</f>
        <v>0</v>
      </c>
      <c r="L28" s="18">
        <f t="shared" si="2"/>
        <v>0</v>
      </c>
      <c r="M28" s="17">
        <f>AVERAGE(M14:M27)</f>
        <v>90.25</v>
      </c>
      <c r="N28" s="19">
        <f>AVERAGE(N14:N27)</f>
        <v>0.7024999999999999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2025-06-12T14:42:59Z</dcterms:modified>
  <cp:category/>
  <cp:contentStatus/>
</cp:coreProperties>
</file>