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ITSSAT\2025-ENERO - JUNIO\REPORTES\3 REPORTE\"/>
    </mc:Choice>
  </mc:AlternateContent>
  <xr:revisionPtr revIDLastSave="0" documentId="13_ncr:1_{391CAB52-79C5-4704-B491-3C6DFCB14D6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ET. NUM A" sheetId="4" r:id="rId1"/>
    <sheet name="MET. NUM. B" sheetId="9" r:id="rId2"/>
    <sheet name="REDES E INTERFACES" sheetId="1" r:id="rId3"/>
    <sheet name="ROBOTICA 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9" l="1"/>
  <c r="M28" i="9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9" i="10"/>
  <c r="L43" i="10"/>
  <c r="L42" i="10"/>
  <c r="L41" i="10"/>
  <c r="L42" i="1"/>
  <c r="L41" i="1"/>
  <c r="L40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9" i="1"/>
  <c r="K42" i="1"/>
  <c r="M42" i="1"/>
  <c r="J42" i="1"/>
  <c r="K41" i="1"/>
  <c r="M41" i="1"/>
  <c r="J41" i="1"/>
  <c r="M40" i="1"/>
  <c r="K40" i="1"/>
  <c r="J40" i="1"/>
  <c r="P23" i="9"/>
  <c r="P17" i="9"/>
  <c r="P15" i="9"/>
  <c r="M43" i="10"/>
  <c r="K43" i="10"/>
  <c r="J43" i="10"/>
  <c r="M42" i="10"/>
  <c r="K42" i="10"/>
  <c r="J42" i="10"/>
  <c r="M41" i="10"/>
  <c r="K41" i="10"/>
  <c r="J41" i="10"/>
  <c r="P9" i="9"/>
  <c r="P10" i="9"/>
  <c r="P11" i="9"/>
  <c r="P12" i="9"/>
  <c r="P13" i="9"/>
  <c r="B14" i="9"/>
  <c r="P14" i="9"/>
  <c r="P16" i="9"/>
  <c r="B19" i="9"/>
  <c r="B20" i="9" s="1"/>
  <c r="B21" i="9" s="1"/>
  <c r="B22" i="9" s="1"/>
  <c r="P18" i="9"/>
  <c r="P19" i="9"/>
  <c r="P20" i="9"/>
  <c r="P21" i="9"/>
  <c r="P22" i="9"/>
  <c r="P24" i="9"/>
  <c r="P25" i="9"/>
  <c r="P26" i="9"/>
  <c r="P27" i="9"/>
  <c r="J28" i="9"/>
  <c r="K28" i="9"/>
  <c r="L28" i="9"/>
  <c r="N28" i="9"/>
  <c r="O28" i="9"/>
  <c r="J29" i="9"/>
  <c r="K29" i="9"/>
  <c r="L29" i="9"/>
  <c r="N29" i="9"/>
  <c r="O29" i="9"/>
  <c r="J30" i="9"/>
  <c r="K30" i="9"/>
  <c r="L30" i="9"/>
  <c r="M30" i="9"/>
  <c r="N30" i="9"/>
  <c r="N31" i="9" s="1"/>
  <c r="O30" i="9"/>
  <c r="L45" i="10" l="1"/>
  <c r="L44" i="10"/>
  <c r="L43" i="1"/>
  <c r="L44" i="1"/>
  <c r="M31" i="9"/>
  <c r="M45" i="10"/>
  <c r="M44" i="10"/>
  <c r="J44" i="10"/>
  <c r="K45" i="10"/>
  <c r="N43" i="10"/>
  <c r="J45" i="10"/>
  <c r="K44" i="10"/>
  <c r="K32" i="9"/>
  <c r="O31" i="9"/>
  <c r="K31" i="9"/>
  <c r="J32" i="9"/>
  <c r="L32" i="9"/>
  <c r="O32" i="9"/>
  <c r="P28" i="9"/>
  <c r="P30" i="9"/>
  <c r="M32" i="9"/>
  <c r="L31" i="9"/>
  <c r="P29" i="9"/>
  <c r="N41" i="10"/>
  <c r="N42" i="10"/>
  <c r="J31" i="9"/>
  <c r="N32" i="9"/>
  <c r="N41" i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N40" i="1" l="1"/>
  <c r="N42" i="1"/>
  <c r="N45" i="10"/>
  <c r="N44" i="10"/>
  <c r="P31" i="9"/>
  <c r="P32" i="9"/>
  <c r="K29" i="4"/>
  <c r="L29" i="4"/>
  <c r="M29" i="4"/>
  <c r="N29" i="4"/>
  <c r="O29" i="4"/>
  <c r="J29" i="4"/>
  <c r="K28" i="4"/>
  <c r="L28" i="4"/>
  <c r="M28" i="4"/>
  <c r="N28" i="4"/>
  <c r="O28" i="4"/>
  <c r="K27" i="4"/>
  <c r="L27" i="4"/>
  <c r="M27" i="4"/>
  <c r="N27" i="4"/>
  <c r="O27" i="4"/>
  <c r="J27" i="4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O30" i="4" l="1"/>
  <c r="N44" i="1"/>
  <c r="N43" i="1"/>
  <c r="K30" i="4"/>
  <c r="P27" i="4"/>
  <c r="L30" i="4"/>
  <c r="P28" i="4"/>
  <c r="P29" i="4"/>
  <c r="N30" i="4"/>
  <c r="M30" i="4"/>
  <c r="N31" i="4"/>
  <c r="J28" i="4"/>
  <c r="J31" i="4" s="1"/>
  <c r="K31" i="4"/>
  <c r="J30" i="4"/>
  <c r="O31" i="4"/>
  <c r="L31" i="4"/>
  <c r="M31" i="4"/>
  <c r="P31" i="4" l="1"/>
  <c r="P30" i="4"/>
  <c r="K44" i="1" l="1"/>
  <c r="M44" i="1"/>
  <c r="K43" i="1"/>
  <c r="M43" i="1"/>
  <c r="J44" i="1"/>
  <c r="J43" i="1"/>
</calcChain>
</file>

<file path=xl/sharedStrings.xml><?xml version="1.0" encoding="utf-8"?>
<sst xmlns="http://schemas.openxmlformats.org/spreadsheetml/2006/main" count="304" uniqueCount="171">
  <si>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</si>
  <si>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</si>
  <si>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</si>
  <si>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</si>
  <si>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</si>
  <si>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</si>
  <si>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</si>
  <si>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</si>
  <si>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</si>
  <si>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</si>
  <si>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</si>
  <si>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</si>
  <si>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</si>
  <si>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</si>
  <si>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</si>
  <si>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</si>
  <si>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</si>
  <si>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</si>
  <si>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</si>
  <si>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</si>
  <si>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</si>
  <si>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</si>
  <si>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</si>
  <si>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221U0822</t>
  </si>
  <si>
    <t xml:space="preserve">MTI. ROBERTO ESTEBAN GUERRERO HERNANDEZ </t>
  </si>
  <si>
    <t xml:space="preserve">REDES E INTERFACES INDUSTRIALES </t>
  </si>
  <si>
    <t>811-A</t>
  </si>
  <si>
    <t>EDUARDO AZAMAR FRANCISCO</t>
  </si>
  <si>
    <t>AZCAÑO VENTURA ARLYN DE JESUS</t>
  </si>
  <si>
    <t>CAMPOS MENDOZA PERLA</t>
  </si>
  <si>
    <t>CARMONA COBAXIN GEOVANNY</t>
  </si>
  <si>
    <t>CHAGALA JIMENEZ JADE YAEL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</si>
  <si>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</si>
  <si>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</si>
  <si>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</si>
  <si>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</si>
  <si>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</si>
  <si>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</si>
  <si>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</si>
  <si>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</si>
  <si>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</si>
  <si>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</si>
  <si>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</si>
  <si>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</si>
  <si>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</si>
  <si>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</si>
  <si>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</si>
  <si>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</si>
  <si>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</si>
  <si>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</si>
  <si>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</si>
  <si>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</si>
  <si>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</si>
  <si>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</si>
  <si>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</si>
  <si>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</si>
  <si>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</si>
  <si>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</si>
  <si>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211U0393</t>
  </si>
  <si>
    <t>211U0394</t>
  </si>
  <si>
    <t>211U0395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</si>
  <si>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</si>
  <si>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</si>
  <si>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</si>
  <si>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</si>
  <si>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</si>
  <si>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</si>
  <si>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</si>
  <si>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</si>
  <si>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</si>
  <si>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</si>
  <si>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</si>
  <si>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</si>
  <si>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</si>
  <si>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</si>
  <si>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</si>
  <si>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</si>
  <si>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</si>
  <si>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</si>
  <si>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</si>
  <si>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</si>
  <si>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</si>
  <si>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</si>
  <si>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</si>
  <si>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</si>
  <si>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</si>
  <si>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</si>
  <si>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</si>
  <si>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</si>
  <si>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</si>
  <si>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</si>
  <si>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</si>
  <si>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</si>
  <si>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</si>
  <si>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</si>
  <si>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</si>
  <si>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</si>
  <si>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</si>
  <si>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</si>
  <si>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</si>
  <si>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</si>
  <si>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</si>
  <si>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</si>
  <si>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</si>
  <si>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</si>
  <si>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</si>
  <si>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</si>
  <si>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</si>
  <si>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</si>
  <si>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</si>
  <si>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</si>
  <si>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</si>
  <si>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</si>
  <si>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</si>
  <si>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</si>
  <si>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</si>
  <si>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</si>
  <si>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</si>
  <si>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</si>
  <si>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</si>
  <si>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</si>
  <si>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</si>
  <si>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</si>
  <si>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</si>
  <si>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</si>
  <si>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</si>
  <si>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</si>
  <si>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</si>
  <si>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</si>
  <si>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</si>
  <si>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</si>
  <si>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</si>
  <si>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</si>
  <si>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</si>
  <si>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</si>
  <si>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</si>
  <si>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</si>
  <si>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</si>
  <si>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</si>
  <si>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</si>
  <si>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</si>
  <si>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</si>
  <si>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</si>
  <si>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</si>
  <si>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</si>
  <si>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</si>
  <si>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</si>
  <si>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</si>
  <si>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</si>
  <si>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</si>
  <si>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</si>
  <si>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</si>
  <si>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</si>
  <si>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</si>
  <si>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METODOS NUMERICOS </t>
  </si>
  <si>
    <t>411-A</t>
  </si>
  <si>
    <t>FEBRERO - JUNIO 2025</t>
  </si>
  <si>
    <t xml:space="preserve">ROBOTICA </t>
  </si>
  <si>
    <t xml:space="preserve">FEBRERO - JUNIO 2025 </t>
  </si>
  <si>
    <t>411-B</t>
  </si>
  <si>
    <t xml:space="preserve">HERRERA ANTONIO JOSE DE JESUS </t>
  </si>
  <si>
    <t xml:space="preserve">GOMEZ HERNANDEZ JONATHAN ISRAEL </t>
  </si>
  <si>
    <t>231U0593</t>
  </si>
  <si>
    <t xml:space="preserve">QUINO OCHOA CARLOS AGUSTIN </t>
  </si>
  <si>
    <t xml:space="preserve">ACEVEDO RIOS DIANA ISELA </t>
  </si>
  <si>
    <t>C251U0004</t>
  </si>
  <si>
    <t xml:space="preserve">CASANOVA GONZALEZ JADEN </t>
  </si>
  <si>
    <t>221U0821</t>
  </si>
  <si>
    <t>CASANOVA GONZALEZ JADEN</t>
  </si>
  <si>
    <t xml:space="preserve">MORALES DAVID JOSE RAMSES </t>
  </si>
  <si>
    <t>191U0486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</si>
</sst>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U35"/>
  <sheetViews>
    <sheetView topLeftCell="A2" zoomScale="84" zoomScaleNormal="84" workbookViewId="0">
      <selection activeCell="S9" sqref="S9: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21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</row>
    <row r="3" spans="2:21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21" x14ac:dyDescent="0.25">
      <c r="C4" t="s">
        <v>0</v>
      </c>
      <c r="D4" s="44" t="s">
        <v>154</v>
      </c>
      <c r="E4" s="44"/>
      <c r="F4" s="44"/>
      <c r="G4" s="44"/>
      <c r="I4" t="s">
        <v>1</v>
      </c>
      <c r="J4" s="45" t="s">
        <v>155</v>
      </c>
      <c r="K4" s="45"/>
      <c r="M4" t="s">
        <v>2</v>
      </c>
      <c r="N4" s="46">
        <v>45791</v>
      </c>
      <c r="O4" s="46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5" t="s">
        <v>158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21" x14ac:dyDescent="0.25">
      <c r="B9" s="4">
        <v>1</v>
      </c>
      <c r="C9" s="4" t="s">
        <v>86</v>
      </c>
      <c r="D9" s="35" t="s">
        <v>104</v>
      </c>
      <c r="E9" s="36"/>
      <c r="F9" s="36"/>
      <c r="G9" s="36"/>
      <c r="H9" s="36"/>
      <c r="I9" s="37"/>
      <c r="J9" s="4">
        <v>96</v>
      </c>
      <c r="K9" s="4">
        <v>90</v>
      </c>
      <c r="L9" s="4">
        <v>88</v>
      </c>
      <c r="M9" s="4">
        <v>85</v>
      </c>
      <c r="N9" s="4"/>
      <c r="O9" s="4"/>
      <c r="P9" s="9">
        <f>SUM(J9:O9)/6</f>
        <v>59.833333333333336</v>
      </c>
    </row>
    <row r="10" spans="2:21" x14ac:dyDescent="0.25">
      <c r="B10" s="6">
        <v>2</v>
      </c>
      <c r="C10" s="6" t="s">
        <v>87</v>
      </c>
      <c r="D10" s="35" t="s">
        <v>105</v>
      </c>
      <c r="E10" s="36"/>
      <c r="F10" s="36"/>
      <c r="G10" s="36"/>
      <c r="H10" s="36"/>
      <c r="I10" s="37"/>
      <c r="J10" s="4">
        <v>96</v>
      </c>
      <c r="K10" s="4">
        <v>90</v>
      </c>
      <c r="L10" s="4">
        <v>88</v>
      </c>
      <c r="M10" s="4">
        <v>85</v>
      </c>
      <c r="N10" s="4"/>
      <c r="O10" s="4"/>
      <c r="P10" s="9">
        <f t="shared" ref="P10:P26" si="0">SUM(J10:O10)/6</f>
        <v>59.833333333333336</v>
      </c>
    </row>
    <row r="11" spans="2:21" x14ac:dyDescent="0.25">
      <c r="B11" s="6">
        <v>3</v>
      </c>
      <c r="C11" s="6" t="s">
        <v>88</v>
      </c>
      <c r="D11" s="35" t="s">
        <v>106</v>
      </c>
      <c r="E11" s="36"/>
      <c r="F11" s="36"/>
      <c r="G11" s="36"/>
      <c r="H11" s="36"/>
      <c r="I11" s="37"/>
      <c r="J11" s="4">
        <v>96</v>
      </c>
      <c r="K11" s="4">
        <v>90</v>
      </c>
      <c r="L11" s="4">
        <v>88</v>
      </c>
      <c r="M11" s="4">
        <v>85</v>
      </c>
      <c r="N11" s="4"/>
      <c r="O11" s="4"/>
      <c r="P11" s="9">
        <f t="shared" si="0"/>
        <v>59.833333333333336</v>
      </c>
    </row>
    <row r="12" spans="2:21" x14ac:dyDescent="0.25">
      <c r="B12" s="6">
        <v>4</v>
      </c>
      <c r="C12" s="6" t="s">
        <v>89</v>
      </c>
      <c r="D12" s="35" t="s">
        <v>107</v>
      </c>
      <c r="E12" s="36"/>
      <c r="F12" s="36"/>
      <c r="G12" s="36"/>
      <c r="H12" s="36"/>
      <c r="I12" s="37"/>
      <c r="J12" s="4">
        <v>96</v>
      </c>
      <c r="K12" s="4">
        <v>90</v>
      </c>
      <c r="L12" s="4">
        <v>87</v>
      </c>
      <c r="M12" s="4">
        <v>85</v>
      </c>
      <c r="N12" s="4"/>
      <c r="O12" s="4"/>
      <c r="P12" s="9">
        <f t="shared" si="0"/>
        <v>59.666666666666664</v>
      </c>
      <c r="S12" s="32"/>
      <c r="U12" s="32"/>
    </row>
    <row r="13" spans="2:21" x14ac:dyDescent="0.25">
      <c r="B13" s="6">
        <v>5</v>
      </c>
      <c r="C13" s="6" t="s">
        <v>90</v>
      </c>
      <c r="D13" s="35" t="s">
        <v>108</v>
      </c>
      <c r="E13" s="36"/>
      <c r="F13" s="36"/>
      <c r="G13" s="36"/>
      <c r="H13" s="36"/>
      <c r="I13" s="37"/>
      <c r="J13" s="4">
        <v>96</v>
      </c>
      <c r="K13" s="4">
        <v>90</v>
      </c>
      <c r="L13" s="4">
        <v>88</v>
      </c>
      <c r="M13" s="4">
        <v>85</v>
      </c>
      <c r="N13" s="4"/>
      <c r="O13" s="4"/>
      <c r="P13" s="9">
        <f t="shared" si="0"/>
        <v>59.833333333333336</v>
      </c>
    </row>
    <row r="14" spans="2:21" x14ac:dyDescent="0.25">
      <c r="B14" s="6">
        <f t="shared" ref="B14:B26" si="1">B13+1</f>
        <v>6</v>
      </c>
      <c r="C14" s="6" t="s">
        <v>91</v>
      </c>
      <c r="D14" s="35" t="s">
        <v>109</v>
      </c>
      <c r="E14" s="36"/>
      <c r="F14" s="36"/>
      <c r="G14" s="36"/>
      <c r="H14" s="36"/>
      <c r="I14" s="37"/>
      <c r="J14" s="4">
        <v>96</v>
      </c>
      <c r="K14" s="4">
        <v>90</v>
      </c>
      <c r="L14" s="4">
        <v>88</v>
      </c>
      <c r="M14" s="4">
        <v>85</v>
      </c>
      <c r="N14" s="4"/>
      <c r="O14" s="4"/>
      <c r="P14" s="9">
        <f t="shared" si="0"/>
        <v>59.833333333333336</v>
      </c>
    </row>
    <row r="15" spans="2:21" x14ac:dyDescent="0.25">
      <c r="B15" s="6">
        <v>7</v>
      </c>
      <c r="C15" s="6" t="s">
        <v>92</v>
      </c>
      <c r="D15" s="35" t="s">
        <v>110</v>
      </c>
      <c r="E15" s="36"/>
      <c r="F15" s="36"/>
      <c r="G15" s="36"/>
      <c r="H15" s="36"/>
      <c r="I15" s="37"/>
      <c r="J15" s="4">
        <v>96</v>
      </c>
      <c r="K15" s="4">
        <v>89</v>
      </c>
      <c r="L15" s="4">
        <v>88</v>
      </c>
      <c r="M15" s="4">
        <v>85</v>
      </c>
      <c r="N15" s="4"/>
      <c r="O15" s="4"/>
      <c r="P15" s="9">
        <f t="shared" si="0"/>
        <v>59.666666666666664</v>
      </c>
      <c r="S15" s="32"/>
    </row>
    <row r="16" spans="2:21" x14ac:dyDescent="0.25">
      <c r="B16" s="6">
        <f t="shared" si="1"/>
        <v>8</v>
      </c>
      <c r="C16" s="6" t="s">
        <v>93</v>
      </c>
      <c r="D16" s="35" t="s">
        <v>111</v>
      </c>
      <c r="E16" s="36"/>
      <c r="F16" s="36"/>
      <c r="G16" s="36"/>
      <c r="H16" s="36"/>
      <c r="I16" s="37"/>
      <c r="J16" s="4">
        <v>96</v>
      </c>
      <c r="K16" s="4">
        <v>89</v>
      </c>
      <c r="L16" s="4">
        <v>88</v>
      </c>
      <c r="M16" s="4">
        <v>85</v>
      </c>
      <c r="N16" s="4"/>
      <c r="O16" s="4"/>
      <c r="P16" s="9">
        <f t="shared" si="0"/>
        <v>59.666666666666664</v>
      </c>
      <c r="S16" s="32"/>
    </row>
    <row r="17" spans="2:20" x14ac:dyDescent="0.25">
      <c r="B17" s="6">
        <f t="shared" si="1"/>
        <v>9</v>
      </c>
      <c r="C17" s="6" t="s">
        <v>94</v>
      </c>
      <c r="D17" s="35" t="s">
        <v>112</v>
      </c>
      <c r="E17" s="36"/>
      <c r="F17" s="36"/>
      <c r="G17" s="36"/>
      <c r="H17" s="36"/>
      <c r="I17" s="37"/>
      <c r="J17" s="4">
        <v>100</v>
      </c>
      <c r="K17" s="4">
        <v>90</v>
      </c>
      <c r="L17" s="4">
        <v>88</v>
      </c>
      <c r="M17" s="4">
        <v>85</v>
      </c>
      <c r="N17" s="4"/>
      <c r="O17" s="4"/>
      <c r="P17" s="9">
        <f t="shared" si="0"/>
        <v>60.5</v>
      </c>
      <c r="S17" s="32"/>
    </row>
    <row r="18" spans="2:20" x14ac:dyDescent="0.25">
      <c r="B18" s="6">
        <f t="shared" si="1"/>
        <v>10</v>
      </c>
      <c r="C18" s="6" t="s">
        <v>95</v>
      </c>
      <c r="D18" s="35" t="s">
        <v>113</v>
      </c>
      <c r="E18" s="36"/>
      <c r="F18" s="36"/>
      <c r="G18" s="36"/>
      <c r="H18" s="36"/>
      <c r="I18" s="37"/>
      <c r="J18" s="4">
        <v>96</v>
      </c>
      <c r="K18" s="4">
        <v>90</v>
      </c>
      <c r="L18" s="4">
        <v>88</v>
      </c>
      <c r="M18" s="4">
        <v>85</v>
      </c>
      <c r="N18" s="4"/>
      <c r="O18" s="4"/>
      <c r="P18" s="9">
        <f t="shared" si="0"/>
        <v>59.833333333333336</v>
      </c>
      <c r="R18" s="1"/>
      <c r="T18" s="32"/>
    </row>
    <row r="19" spans="2:20" x14ac:dyDescent="0.25">
      <c r="B19" s="6">
        <f t="shared" si="1"/>
        <v>11</v>
      </c>
      <c r="C19" s="6" t="s">
        <v>96</v>
      </c>
      <c r="D19" s="35" t="s">
        <v>114</v>
      </c>
      <c r="E19" s="36"/>
      <c r="F19" s="36"/>
      <c r="G19" s="36"/>
      <c r="H19" s="36"/>
      <c r="I19" s="37"/>
      <c r="J19" s="4">
        <v>100</v>
      </c>
      <c r="K19" s="4">
        <v>90</v>
      </c>
      <c r="L19" s="4">
        <v>88</v>
      </c>
      <c r="M19" s="4">
        <v>85</v>
      </c>
      <c r="N19" s="4"/>
      <c r="O19" s="4"/>
      <c r="P19" s="9">
        <f t="shared" si="0"/>
        <v>60.5</v>
      </c>
      <c r="R19" s="1"/>
    </row>
    <row r="20" spans="2:20" x14ac:dyDescent="0.25">
      <c r="B20" s="6">
        <f t="shared" si="1"/>
        <v>12</v>
      </c>
      <c r="C20" s="6" t="s">
        <v>97</v>
      </c>
      <c r="D20" s="35" t="s">
        <v>115</v>
      </c>
      <c r="E20" s="36"/>
      <c r="F20" s="36"/>
      <c r="G20" s="36"/>
      <c r="H20" s="36"/>
      <c r="I20" s="37"/>
      <c r="J20" s="4">
        <v>96</v>
      </c>
      <c r="K20" s="4">
        <v>89</v>
      </c>
      <c r="L20" s="4">
        <v>88</v>
      </c>
      <c r="M20" s="4">
        <v>85</v>
      </c>
      <c r="N20" s="4"/>
      <c r="O20" s="4"/>
      <c r="P20" s="9">
        <f t="shared" si="0"/>
        <v>59.666666666666664</v>
      </c>
    </row>
    <row r="21" spans="2:20" x14ac:dyDescent="0.25">
      <c r="B21" s="6">
        <f t="shared" si="1"/>
        <v>13</v>
      </c>
      <c r="C21" s="6" t="s">
        <v>98</v>
      </c>
      <c r="D21" s="35" t="s">
        <v>116</v>
      </c>
      <c r="E21" s="36"/>
      <c r="F21" s="36"/>
      <c r="G21" s="36"/>
      <c r="H21" s="36"/>
      <c r="I21" s="37"/>
      <c r="J21" s="4">
        <v>96</v>
      </c>
      <c r="K21" s="4">
        <v>89</v>
      </c>
      <c r="L21" s="4">
        <v>87</v>
      </c>
      <c r="M21" s="4">
        <v>85</v>
      </c>
      <c r="N21" s="4"/>
      <c r="O21" s="4"/>
      <c r="P21" s="9">
        <f t="shared" si="0"/>
        <v>59.5</v>
      </c>
    </row>
    <row r="22" spans="2:20" x14ac:dyDescent="0.25">
      <c r="B22" s="6">
        <v>14</v>
      </c>
      <c r="C22" s="6" t="s">
        <v>99</v>
      </c>
      <c r="D22" s="35" t="s">
        <v>117</v>
      </c>
      <c r="E22" s="36"/>
      <c r="F22" s="36"/>
      <c r="G22" s="36"/>
      <c r="H22" s="36"/>
      <c r="I22" s="37"/>
      <c r="J22" s="4">
        <v>96</v>
      </c>
      <c r="K22" s="4">
        <v>90</v>
      </c>
      <c r="L22" s="4">
        <v>87</v>
      </c>
      <c r="M22" s="4">
        <v>85</v>
      </c>
      <c r="N22" s="4"/>
      <c r="O22" s="4"/>
      <c r="P22" s="9">
        <f t="shared" si="0"/>
        <v>59.666666666666664</v>
      </c>
    </row>
    <row r="23" spans="2:20" x14ac:dyDescent="0.25">
      <c r="B23" s="6">
        <f t="shared" si="1"/>
        <v>15</v>
      </c>
      <c r="C23" s="6" t="s">
        <v>100</v>
      </c>
      <c r="D23" s="35" t="s">
        <v>118</v>
      </c>
      <c r="E23" s="36"/>
      <c r="F23" s="36"/>
      <c r="G23" s="36"/>
      <c r="H23" s="36"/>
      <c r="I23" s="37"/>
      <c r="J23" s="4">
        <v>96</v>
      </c>
      <c r="K23" s="4">
        <v>90</v>
      </c>
      <c r="L23" s="4">
        <v>87</v>
      </c>
      <c r="M23" s="4">
        <v>85</v>
      </c>
      <c r="N23" s="4"/>
      <c r="O23" s="4"/>
      <c r="P23" s="9">
        <f t="shared" si="0"/>
        <v>59.666666666666664</v>
      </c>
    </row>
    <row r="24" spans="2:20" x14ac:dyDescent="0.25">
      <c r="B24" s="6">
        <f t="shared" si="1"/>
        <v>16</v>
      </c>
      <c r="C24" s="6" t="s">
        <v>101</v>
      </c>
      <c r="D24" s="35" t="s">
        <v>119</v>
      </c>
      <c r="E24" s="36"/>
      <c r="F24" s="36"/>
      <c r="G24" s="36"/>
      <c r="H24" s="36"/>
      <c r="I24" s="37"/>
      <c r="J24" s="4">
        <v>95</v>
      </c>
      <c r="K24" s="4">
        <v>90</v>
      </c>
      <c r="L24" s="4">
        <v>87</v>
      </c>
      <c r="M24" s="4">
        <v>85</v>
      </c>
      <c r="N24" s="4"/>
      <c r="O24" s="4"/>
      <c r="P24" s="9">
        <f t="shared" si="0"/>
        <v>59.5</v>
      </c>
    </row>
    <row r="25" spans="2:20" x14ac:dyDescent="0.25">
      <c r="B25" s="6">
        <f t="shared" si="1"/>
        <v>17</v>
      </c>
      <c r="C25" s="6" t="s">
        <v>102</v>
      </c>
      <c r="D25" s="35" t="s">
        <v>120</v>
      </c>
      <c r="E25" s="36"/>
      <c r="F25" s="36"/>
      <c r="G25" s="36"/>
      <c r="H25" s="36"/>
      <c r="I25" s="37"/>
      <c r="J25" s="4">
        <v>96</v>
      </c>
      <c r="K25" s="4">
        <v>90</v>
      </c>
      <c r="L25" s="4">
        <v>88</v>
      </c>
      <c r="M25" s="4">
        <v>85</v>
      </c>
      <c r="N25" s="4"/>
      <c r="O25" s="4"/>
      <c r="P25" s="9">
        <f t="shared" si="0"/>
        <v>59.833333333333336</v>
      </c>
    </row>
    <row r="26" spans="2:20" x14ac:dyDescent="0.25">
      <c r="B26" s="6">
        <f t="shared" si="1"/>
        <v>18</v>
      </c>
      <c r="C26" s="6" t="s">
        <v>103</v>
      </c>
      <c r="D26" s="35" t="s">
        <v>121</v>
      </c>
      <c r="E26" s="36"/>
      <c r="F26" s="36"/>
      <c r="G26" s="36"/>
      <c r="H26" s="36"/>
      <c r="I26" s="37"/>
      <c r="J26" s="4">
        <v>95</v>
      </c>
      <c r="K26" s="4">
        <v>90</v>
      </c>
      <c r="L26" s="4">
        <v>88</v>
      </c>
      <c r="M26" s="4">
        <v>85</v>
      </c>
      <c r="N26" s="4"/>
      <c r="O26" s="4"/>
      <c r="P26" s="9">
        <f t="shared" si="0"/>
        <v>59.666666666666664</v>
      </c>
    </row>
    <row r="27" spans="2:20" x14ac:dyDescent="0.25">
      <c r="E27" s="1"/>
      <c r="H27" s="34" t="s">
        <v>18</v>
      </c>
      <c r="I27" s="34"/>
      <c r="J27" s="10">
        <f t="shared" ref="J27:P27" si="2">COUNTIF(J9:J26,"&gt;=70")</f>
        <v>18</v>
      </c>
      <c r="K27" s="10">
        <f t="shared" si="2"/>
        <v>18</v>
      </c>
      <c r="L27" s="10">
        <f t="shared" si="2"/>
        <v>18</v>
      </c>
      <c r="M27" s="10">
        <f t="shared" si="2"/>
        <v>18</v>
      </c>
      <c r="N27" s="10">
        <f t="shared" si="2"/>
        <v>0</v>
      </c>
      <c r="O27" s="10">
        <f t="shared" si="2"/>
        <v>0</v>
      </c>
      <c r="P27" s="14">
        <f t="shared" si="2"/>
        <v>0</v>
      </c>
    </row>
    <row r="28" spans="2:20" x14ac:dyDescent="0.25">
      <c r="C28" s="1"/>
      <c r="E28" s="7"/>
      <c r="H28" s="39" t="s">
        <v>19</v>
      </c>
      <c r="I28" s="39"/>
      <c r="J28" s="11">
        <f t="shared" ref="J28:P28" si="3">COUNTIF(J9:J26,"&lt;70")</f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  <c r="N28" s="11">
        <f t="shared" si="3"/>
        <v>0</v>
      </c>
      <c r="O28" s="11">
        <f t="shared" si="3"/>
        <v>0</v>
      </c>
      <c r="P28" s="11">
        <f t="shared" si="3"/>
        <v>18</v>
      </c>
    </row>
    <row r="29" spans="2:20" x14ac:dyDescent="0.25">
      <c r="H29" s="39" t="s">
        <v>20</v>
      </c>
      <c r="I29" s="39"/>
      <c r="J29" s="11">
        <f t="shared" ref="J29:P29" si="4">COUNT(J9:J26)</f>
        <v>18</v>
      </c>
      <c r="K29" s="11">
        <f t="shared" si="4"/>
        <v>18</v>
      </c>
      <c r="L29" s="11">
        <f t="shared" si="4"/>
        <v>18</v>
      </c>
      <c r="M29" s="11">
        <f t="shared" si="4"/>
        <v>18</v>
      </c>
      <c r="N29" s="11">
        <f t="shared" si="4"/>
        <v>0</v>
      </c>
      <c r="O29" s="11">
        <f t="shared" si="4"/>
        <v>0</v>
      </c>
      <c r="P29" s="11">
        <f t="shared" si="4"/>
        <v>18</v>
      </c>
    </row>
    <row r="30" spans="2:20" x14ac:dyDescent="0.25">
      <c r="E30" s="1"/>
      <c r="H30" s="40" t="s">
        <v>15</v>
      </c>
      <c r="I30" s="40"/>
      <c r="J30" s="12">
        <f>J27/J29</f>
        <v>1</v>
      </c>
      <c r="K30" s="12">
        <f t="shared" ref="K30:O30" si="5">K27/K29</f>
        <v>1</v>
      </c>
      <c r="L30" s="12">
        <f t="shared" si="5"/>
        <v>1</v>
      </c>
      <c r="M30" s="12">
        <f t="shared" si="5"/>
        <v>1</v>
      </c>
      <c r="N30" s="12" t="e">
        <f t="shared" si="5"/>
        <v>#DIV/0!</v>
      </c>
      <c r="O30" s="12" t="e">
        <f t="shared" si="5"/>
        <v>#DIV/0!</v>
      </c>
      <c r="P30" s="13">
        <f t="shared" ref="P30" si="6">P27/P29</f>
        <v>0</v>
      </c>
    </row>
    <row r="31" spans="2:20" x14ac:dyDescent="0.25">
      <c r="E31" s="1"/>
      <c r="H31" s="40" t="s">
        <v>16</v>
      </c>
      <c r="I31" s="40"/>
      <c r="J31" s="12">
        <f>J28/J29</f>
        <v>0</v>
      </c>
      <c r="K31" s="12">
        <f t="shared" ref="K31:P31" si="7">K28/K29</f>
        <v>0</v>
      </c>
      <c r="L31" s="13">
        <f t="shared" si="7"/>
        <v>0</v>
      </c>
      <c r="M31" s="13">
        <f t="shared" si="7"/>
        <v>0</v>
      </c>
      <c r="N31" s="13" t="e">
        <f t="shared" si="7"/>
        <v>#DIV/0!</v>
      </c>
      <c r="O31" s="13" t="e">
        <f t="shared" si="7"/>
        <v>#DIV/0!</v>
      </c>
      <c r="P31" s="13">
        <f t="shared" si="7"/>
        <v>1</v>
      </c>
    </row>
    <row r="32" spans="2:20" x14ac:dyDescent="0.25">
      <c r="E32" s="7"/>
    </row>
    <row r="33" spans="3:15" x14ac:dyDescent="0.25">
      <c r="C33" s="1"/>
      <c r="D33" s="1"/>
      <c r="E33" s="7"/>
    </row>
    <row r="34" spans="3:15" x14ac:dyDescent="0.25">
      <c r="J34" s="41"/>
      <c r="K34" s="41"/>
      <c r="L34" s="41"/>
      <c r="M34" s="41"/>
      <c r="N34" s="41"/>
      <c r="O34" s="41"/>
    </row>
    <row r="35" spans="3:15" x14ac:dyDescent="0.25">
      <c r="J35" s="38" t="s">
        <v>17</v>
      </c>
      <c r="K35" s="38"/>
      <c r="L35" s="38"/>
      <c r="M35" s="38"/>
      <c r="N35" s="38"/>
      <c r="O35" s="38"/>
    </row>
  </sheetData>
  <mergeCells count="33"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H27:I27"/>
    <mergeCell ref="D24:I24"/>
    <mergeCell ref="D25:I25"/>
    <mergeCell ref="D26:I26"/>
    <mergeCell ref="J35:O35"/>
    <mergeCell ref="H28:I28"/>
    <mergeCell ref="H29:I29"/>
    <mergeCell ref="H30:I30"/>
    <mergeCell ref="H31:I31"/>
    <mergeCell ref="J34:O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1874-0128-461B-9EBF-502F4FD13EF7}">
  <sheetPr>
    <tabColor theme="4" tint="0.39997558519241921"/>
  </sheetPr>
  <dimension ref="B2:T36"/>
  <sheetViews>
    <sheetView tabSelected="1" topLeftCell="A4" zoomScale="85" zoomScaleNormal="85" workbookViewId="0">
      <selection activeCell="M27" sqref="M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</row>
    <row r="3" spans="2:17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 x14ac:dyDescent="0.25">
      <c r="C4" t="s">
        <v>0</v>
      </c>
      <c r="D4" s="44" t="s">
        <v>154</v>
      </c>
      <c r="E4" s="44"/>
      <c r="F4" s="44"/>
      <c r="G4" s="44"/>
      <c r="I4" t="s">
        <v>1</v>
      </c>
      <c r="J4" s="45" t="s">
        <v>159</v>
      </c>
      <c r="K4" s="45"/>
      <c r="M4" t="s">
        <v>2</v>
      </c>
      <c r="N4" s="46">
        <v>45791</v>
      </c>
      <c r="O4" s="46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5" t="s">
        <v>158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4">
        <v>1</v>
      </c>
      <c r="C9" s="6" t="s">
        <v>122</v>
      </c>
      <c r="D9" s="35" t="s">
        <v>138</v>
      </c>
      <c r="E9" s="36"/>
      <c r="F9" s="36"/>
      <c r="G9" s="36"/>
      <c r="H9" s="36"/>
      <c r="I9" s="37"/>
      <c r="J9" s="4">
        <v>95</v>
      </c>
      <c r="K9" s="4">
        <v>90</v>
      </c>
      <c r="L9" s="4">
        <v>86</v>
      </c>
      <c r="M9" s="4">
        <v>0</v>
      </c>
      <c r="N9" s="4"/>
      <c r="O9" s="4"/>
      <c r="P9" s="9">
        <f t="shared" ref="P9:P27" si="0">SUM(J9:O9)/6</f>
        <v>45.166666666666664</v>
      </c>
    </row>
    <row r="10" spans="2:17" x14ac:dyDescent="0.25">
      <c r="B10" s="6">
        <v>2</v>
      </c>
      <c r="C10" s="6" t="s">
        <v>123</v>
      </c>
      <c r="D10" s="35" t="s">
        <v>139</v>
      </c>
      <c r="E10" s="36"/>
      <c r="F10" s="36"/>
      <c r="G10" s="36"/>
      <c r="H10" s="36"/>
      <c r="I10" s="37"/>
      <c r="J10" s="4">
        <v>100</v>
      </c>
      <c r="K10" s="4">
        <v>91</v>
      </c>
      <c r="L10" s="4">
        <v>88</v>
      </c>
      <c r="M10" s="4">
        <v>90</v>
      </c>
      <c r="N10" s="4"/>
      <c r="O10" s="4"/>
      <c r="P10" s="9">
        <f t="shared" si="0"/>
        <v>61.5</v>
      </c>
    </row>
    <row r="11" spans="2:17" x14ac:dyDescent="0.25">
      <c r="B11" s="6">
        <v>3</v>
      </c>
      <c r="C11" s="6" t="s">
        <v>124</v>
      </c>
      <c r="D11" s="35" t="s">
        <v>140</v>
      </c>
      <c r="E11" s="36"/>
      <c r="F11" s="36"/>
      <c r="G11" s="36"/>
      <c r="H11" s="36"/>
      <c r="I11" s="37"/>
      <c r="J11" s="4">
        <v>95</v>
      </c>
      <c r="K11" s="4">
        <v>90</v>
      </c>
      <c r="L11" s="4">
        <v>87</v>
      </c>
      <c r="M11" s="4">
        <v>90</v>
      </c>
      <c r="N11" s="4"/>
      <c r="O11" s="4"/>
      <c r="P11" s="9">
        <f t="shared" si="0"/>
        <v>60.333333333333336</v>
      </c>
    </row>
    <row r="12" spans="2:17" x14ac:dyDescent="0.25">
      <c r="B12" s="6">
        <v>4</v>
      </c>
      <c r="C12" s="6" t="s">
        <v>125</v>
      </c>
      <c r="D12" s="35" t="s">
        <v>141</v>
      </c>
      <c r="E12" s="36"/>
      <c r="F12" s="36"/>
      <c r="G12" s="36"/>
      <c r="H12" s="36"/>
      <c r="I12" s="37"/>
      <c r="J12" s="4">
        <v>95</v>
      </c>
      <c r="K12" s="4">
        <v>90</v>
      </c>
      <c r="L12" s="4">
        <v>87</v>
      </c>
      <c r="M12" s="4">
        <v>90</v>
      </c>
      <c r="N12" s="4"/>
      <c r="O12" s="4"/>
      <c r="P12" s="9">
        <f t="shared" si="0"/>
        <v>60.333333333333336</v>
      </c>
    </row>
    <row r="13" spans="2:17" x14ac:dyDescent="0.25">
      <c r="B13" s="6">
        <v>5</v>
      </c>
      <c r="C13" s="6" t="s">
        <v>126</v>
      </c>
      <c r="D13" s="35" t="s">
        <v>142</v>
      </c>
      <c r="E13" s="36"/>
      <c r="F13" s="36"/>
      <c r="G13" s="36"/>
      <c r="H13" s="36"/>
      <c r="I13" s="37"/>
      <c r="J13" s="4">
        <v>100</v>
      </c>
      <c r="K13" s="4">
        <v>90</v>
      </c>
      <c r="L13" s="4">
        <v>87</v>
      </c>
      <c r="M13" s="4">
        <v>90</v>
      </c>
      <c r="N13" s="4"/>
      <c r="O13" s="4"/>
      <c r="P13" s="9">
        <f t="shared" si="0"/>
        <v>61.166666666666664</v>
      </c>
    </row>
    <row r="14" spans="2:17" x14ac:dyDescent="0.25">
      <c r="B14" s="6">
        <f>B13+1</f>
        <v>6</v>
      </c>
      <c r="C14" s="6" t="s">
        <v>127</v>
      </c>
      <c r="D14" s="35" t="s">
        <v>143</v>
      </c>
      <c r="E14" s="36"/>
      <c r="F14" s="36"/>
      <c r="G14" s="36"/>
      <c r="H14" s="36"/>
      <c r="I14" s="37"/>
      <c r="J14" s="4">
        <v>95</v>
      </c>
      <c r="K14" s="4">
        <v>89</v>
      </c>
      <c r="L14" s="4">
        <v>86</v>
      </c>
      <c r="M14" s="4">
        <v>90</v>
      </c>
      <c r="N14" s="4"/>
      <c r="O14" s="4"/>
      <c r="P14" s="9">
        <f t="shared" si="0"/>
        <v>60</v>
      </c>
    </row>
    <row r="15" spans="2:17" x14ac:dyDescent="0.25">
      <c r="B15" s="6">
        <v>7</v>
      </c>
      <c r="C15" s="6" t="s">
        <v>162</v>
      </c>
      <c r="D15" s="35" t="s">
        <v>161</v>
      </c>
      <c r="E15" s="36"/>
      <c r="F15" s="36"/>
      <c r="G15" s="36"/>
      <c r="H15" s="36"/>
      <c r="I15" s="37"/>
      <c r="J15" s="4">
        <v>0</v>
      </c>
      <c r="K15" s="4">
        <v>0</v>
      </c>
      <c r="L15" s="4">
        <v>0</v>
      </c>
      <c r="M15" s="4">
        <v>90</v>
      </c>
      <c r="N15" s="4"/>
      <c r="O15" s="4"/>
      <c r="P15" s="9">
        <f t="shared" ref="P15" si="1">SUM(J15:O15)/6</f>
        <v>15</v>
      </c>
    </row>
    <row r="16" spans="2:17" x14ac:dyDescent="0.25">
      <c r="B16" s="6">
        <v>8</v>
      </c>
      <c r="C16" s="6" t="s">
        <v>128</v>
      </c>
      <c r="D16" s="35" t="s">
        <v>144</v>
      </c>
      <c r="E16" s="36"/>
      <c r="F16" s="36"/>
      <c r="G16" s="36"/>
      <c r="H16" s="36"/>
      <c r="I16" s="37"/>
      <c r="J16" s="4">
        <v>100</v>
      </c>
      <c r="K16" s="4">
        <v>89</v>
      </c>
      <c r="L16" s="4">
        <v>88</v>
      </c>
      <c r="M16" s="4">
        <v>90</v>
      </c>
      <c r="N16" s="4"/>
      <c r="O16" s="4"/>
      <c r="P16" s="9">
        <f t="shared" si="0"/>
        <v>61.166666666666664</v>
      </c>
    </row>
    <row r="17" spans="2:20" x14ac:dyDescent="0.25">
      <c r="B17" s="6">
        <v>9</v>
      </c>
      <c r="C17" s="6" t="s">
        <v>129</v>
      </c>
      <c r="D17" s="35" t="s">
        <v>160</v>
      </c>
      <c r="E17" s="36"/>
      <c r="F17" s="36"/>
      <c r="G17" s="36"/>
      <c r="H17" s="36"/>
      <c r="I17" s="37"/>
      <c r="J17" s="4">
        <v>100</v>
      </c>
      <c r="K17" s="4">
        <v>89</v>
      </c>
      <c r="L17" s="4">
        <v>87</v>
      </c>
      <c r="M17" s="4">
        <v>90</v>
      </c>
      <c r="N17" s="4"/>
      <c r="O17" s="4"/>
      <c r="P17" s="9">
        <f t="shared" ref="P17" si="2">SUM(J17:O17)/6</f>
        <v>61</v>
      </c>
    </row>
    <row r="18" spans="2:20" x14ac:dyDescent="0.25">
      <c r="B18" s="6">
        <v>10</v>
      </c>
      <c r="C18" s="6" t="s">
        <v>129</v>
      </c>
      <c r="D18" s="35" t="s">
        <v>145</v>
      </c>
      <c r="E18" s="36"/>
      <c r="F18" s="36"/>
      <c r="G18" s="36"/>
      <c r="H18" s="36"/>
      <c r="I18" s="37"/>
      <c r="J18" s="4">
        <v>100</v>
      </c>
      <c r="K18" s="4">
        <v>89</v>
      </c>
      <c r="L18" s="4">
        <v>87</v>
      </c>
      <c r="M18" s="4">
        <v>90</v>
      </c>
      <c r="N18" s="4"/>
      <c r="O18" s="4"/>
      <c r="P18" s="9">
        <f t="shared" si="0"/>
        <v>61</v>
      </c>
    </row>
    <row r="19" spans="2:20" x14ac:dyDescent="0.25">
      <c r="B19" s="6">
        <f t="shared" ref="B19:B22" si="3">B18+1</f>
        <v>11</v>
      </c>
      <c r="C19" s="6" t="s">
        <v>130</v>
      </c>
      <c r="D19" s="35" t="s">
        <v>146</v>
      </c>
      <c r="E19" s="36"/>
      <c r="F19" s="36"/>
      <c r="G19" s="36"/>
      <c r="H19" s="36"/>
      <c r="I19" s="37"/>
      <c r="J19" s="4">
        <v>100</v>
      </c>
      <c r="K19" s="4">
        <v>89</v>
      </c>
      <c r="L19" s="4">
        <v>88</v>
      </c>
      <c r="M19" s="4">
        <v>90</v>
      </c>
      <c r="N19" s="4"/>
      <c r="O19" s="4"/>
      <c r="P19" s="9">
        <f t="shared" si="0"/>
        <v>61.166666666666664</v>
      </c>
      <c r="T19" s="32"/>
    </row>
    <row r="20" spans="2:20" x14ac:dyDescent="0.25">
      <c r="B20" s="6">
        <f t="shared" si="3"/>
        <v>12</v>
      </c>
      <c r="C20" s="6" t="s">
        <v>131</v>
      </c>
      <c r="D20" s="35" t="s">
        <v>147</v>
      </c>
      <c r="E20" s="36"/>
      <c r="F20" s="36"/>
      <c r="G20" s="36"/>
      <c r="H20" s="36"/>
      <c r="I20" s="37"/>
      <c r="J20" s="4">
        <v>100</v>
      </c>
      <c r="K20" s="4">
        <v>90</v>
      </c>
      <c r="L20" s="4">
        <v>88</v>
      </c>
      <c r="M20" s="4">
        <v>90</v>
      </c>
      <c r="N20" s="4"/>
      <c r="O20" s="4"/>
      <c r="P20" s="9">
        <f t="shared" si="0"/>
        <v>61.333333333333336</v>
      </c>
    </row>
    <row r="21" spans="2:20" x14ac:dyDescent="0.25">
      <c r="B21" s="6">
        <f t="shared" si="3"/>
        <v>13</v>
      </c>
      <c r="C21" s="6" t="s">
        <v>132</v>
      </c>
      <c r="D21" s="35" t="s">
        <v>148</v>
      </c>
      <c r="E21" s="36"/>
      <c r="F21" s="36"/>
      <c r="G21" s="36"/>
      <c r="H21" s="36"/>
      <c r="I21" s="37"/>
      <c r="J21" s="4">
        <v>100</v>
      </c>
      <c r="K21" s="4">
        <v>90</v>
      </c>
      <c r="L21" s="4">
        <v>87</v>
      </c>
      <c r="M21" s="4">
        <v>90</v>
      </c>
      <c r="N21" s="4"/>
      <c r="O21" s="4"/>
      <c r="P21" s="9">
        <f t="shared" si="0"/>
        <v>61.166666666666664</v>
      </c>
    </row>
    <row r="22" spans="2:20" x14ac:dyDescent="0.25">
      <c r="B22" s="6">
        <f t="shared" si="3"/>
        <v>14</v>
      </c>
      <c r="C22" s="6" t="s">
        <v>133</v>
      </c>
      <c r="D22" s="35" t="s">
        <v>149</v>
      </c>
      <c r="E22" s="36"/>
      <c r="F22" s="36"/>
      <c r="G22" s="36"/>
      <c r="H22" s="36"/>
      <c r="I22" s="37"/>
      <c r="J22" s="4">
        <v>100</v>
      </c>
      <c r="K22" s="4">
        <v>89</v>
      </c>
      <c r="L22" s="4">
        <v>88</v>
      </c>
      <c r="M22" s="4">
        <v>90</v>
      </c>
      <c r="N22" s="4"/>
      <c r="O22" s="4"/>
      <c r="P22" s="9">
        <f t="shared" si="0"/>
        <v>61.166666666666664</v>
      </c>
    </row>
    <row r="23" spans="2:20" x14ac:dyDescent="0.25">
      <c r="B23" s="6">
        <v>15</v>
      </c>
      <c r="C23" s="6" t="s">
        <v>134</v>
      </c>
      <c r="D23" s="35" t="s">
        <v>163</v>
      </c>
      <c r="E23" s="36"/>
      <c r="F23" s="36"/>
      <c r="G23" s="36"/>
      <c r="H23" s="36"/>
      <c r="I23" s="37"/>
      <c r="J23" s="4">
        <v>0</v>
      </c>
      <c r="K23" s="4">
        <v>0</v>
      </c>
      <c r="L23" s="4">
        <v>0</v>
      </c>
      <c r="M23" s="4">
        <v>0</v>
      </c>
      <c r="N23" s="4"/>
      <c r="O23" s="4"/>
      <c r="P23" s="9">
        <f t="shared" ref="P23" si="4">SUM(J23:O23)/6</f>
        <v>0</v>
      </c>
    </row>
    <row r="24" spans="2:20" x14ac:dyDescent="0.25">
      <c r="B24" s="6">
        <v>16</v>
      </c>
      <c r="C24" s="6" t="s">
        <v>134</v>
      </c>
      <c r="D24" s="35" t="s">
        <v>150</v>
      </c>
      <c r="E24" s="36"/>
      <c r="F24" s="36"/>
      <c r="G24" s="36"/>
      <c r="H24" s="36"/>
      <c r="I24" s="37"/>
      <c r="J24" s="4">
        <v>100</v>
      </c>
      <c r="K24" s="4">
        <v>89</v>
      </c>
      <c r="L24" s="4">
        <v>88</v>
      </c>
      <c r="M24" s="4">
        <v>90</v>
      </c>
      <c r="N24" s="4"/>
      <c r="O24" s="4"/>
      <c r="P24" s="9">
        <f t="shared" si="0"/>
        <v>61.166666666666664</v>
      </c>
    </row>
    <row r="25" spans="2:20" x14ac:dyDescent="0.25">
      <c r="B25" s="6">
        <v>17</v>
      </c>
      <c r="C25" s="6" t="s">
        <v>135</v>
      </c>
      <c r="D25" s="35" t="s">
        <v>151</v>
      </c>
      <c r="E25" s="36"/>
      <c r="F25" s="36"/>
      <c r="G25" s="36"/>
      <c r="H25" s="36"/>
      <c r="I25" s="37"/>
      <c r="J25" s="4">
        <v>95</v>
      </c>
      <c r="K25" s="4">
        <v>89</v>
      </c>
      <c r="L25" s="4">
        <v>88</v>
      </c>
      <c r="M25" s="4">
        <v>90</v>
      </c>
      <c r="N25" s="4"/>
      <c r="O25" s="4"/>
      <c r="P25" s="9">
        <f t="shared" si="0"/>
        <v>60.333333333333336</v>
      </c>
    </row>
    <row r="26" spans="2:20" x14ac:dyDescent="0.25">
      <c r="B26" s="6">
        <v>18</v>
      </c>
      <c r="C26" s="6" t="s">
        <v>136</v>
      </c>
      <c r="D26" s="35" t="s">
        <v>152</v>
      </c>
      <c r="E26" s="36"/>
      <c r="F26" s="36"/>
      <c r="G26" s="36"/>
      <c r="H26" s="36"/>
      <c r="I26" s="37"/>
      <c r="J26" s="4">
        <v>100</v>
      </c>
      <c r="K26" s="4">
        <v>90</v>
      </c>
      <c r="L26" s="4">
        <v>88</v>
      </c>
      <c r="M26" s="4">
        <v>90</v>
      </c>
      <c r="N26" s="4"/>
      <c r="O26" s="4"/>
      <c r="P26" s="9">
        <f t="shared" si="0"/>
        <v>61.333333333333336</v>
      </c>
    </row>
    <row r="27" spans="2:20" x14ac:dyDescent="0.25">
      <c r="B27" s="6">
        <v>19</v>
      </c>
      <c r="C27" s="6" t="s">
        <v>137</v>
      </c>
      <c r="D27" s="35" t="s">
        <v>153</v>
      </c>
      <c r="E27" s="36"/>
      <c r="F27" s="36"/>
      <c r="G27" s="36"/>
      <c r="H27" s="36"/>
      <c r="I27" s="37"/>
      <c r="J27" s="4">
        <v>100</v>
      </c>
      <c r="K27" s="4">
        <v>89</v>
      </c>
      <c r="L27" s="4">
        <v>87</v>
      </c>
      <c r="M27" s="4">
        <v>90</v>
      </c>
      <c r="N27" s="4"/>
      <c r="O27" s="4"/>
      <c r="P27" s="9">
        <f t="shared" si="0"/>
        <v>61</v>
      </c>
    </row>
    <row r="28" spans="2:20" x14ac:dyDescent="0.25">
      <c r="E28" s="1"/>
      <c r="H28" s="49" t="s">
        <v>18</v>
      </c>
      <c r="I28" s="50"/>
      <c r="J28" s="10">
        <f t="shared" ref="J28:P28" si="5">COUNTIF(J9:J27,"&gt;=70")</f>
        <v>17</v>
      </c>
      <c r="K28" s="10">
        <f t="shared" si="5"/>
        <v>17</v>
      </c>
      <c r="L28" s="10">
        <f t="shared" si="5"/>
        <v>17</v>
      </c>
      <c r="M28" s="10">
        <f t="shared" si="5"/>
        <v>17</v>
      </c>
      <c r="N28" s="10">
        <f t="shared" si="5"/>
        <v>0</v>
      </c>
      <c r="O28" s="10">
        <f t="shared" si="5"/>
        <v>0</v>
      </c>
      <c r="P28" s="14">
        <f t="shared" si="5"/>
        <v>0</v>
      </c>
    </row>
    <row r="29" spans="2:20" x14ac:dyDescent="0.25">
      <c r="E29" s="7"/>
      <c r="H29" s="49" t="s">
        <v>19</v>
      </c>
      <c r="I29" s="50"/>
      <c r="J29" s="11">
        <f t="shared" ref="J29:P29" si="6">COUNTIF(J9:J27,"&lt;70")</f>
        <v>2</v>
      </c>
      <c r="K29" s="11">
        <f t="shared" si="6"/>
        <v>2</v>
      </c>
      <c r="L29" s="11">
        <f t="shared" si="6"/>
        <v>2</v>
      </c>
      <c r="M29" s="11">
        <f t="shared" si="6"/>
        <v>2</v>
      </c>
      <c r="N29" s="11">
        <f t="shared" si="6"/>
        <v>0</v>
      </c>
      <c r="O29" s="11">
        <f t="shared" si="6"/>
        <v>0</v>
      </c>
      <c r="P29" s="11">
        <f t="shared" si="6"/>
        <v>19</v>
      </c>
    </row>
    <row r="30" spans="2:20" x14ac:dyDescent="0.25">
      <c r="H30" s="49" t="s">
        <v>20</v>
      </c>
      <c r="I30" s="50"/>
      <c r="J30" s="11">
        <f t="shared" ref="J30:P30" si="7">COUNT(J9:J27)</f>
        <v>19</v>
      </c>
      <c r="K30" s="11">
        <f t="shared" si="7"/>
        <v>19</v>
      </c>
      <c r="L30" s="11">
        <f t="shared" si="7"/>
        <v>19</v>
      </c>
      <c r="M30" s="11">
        <f t="shared" si="7"/>
        <v>19</v>
      </c>
      <c r="N30" s="11">
        <f t="shared" si="7"/>
        <v>0</v>
      </c>
      <c r="O30" s="11">
        <f t="shared" si="7"/>
        <v>0</v>
      </c>
      <c r="P30" s="11">
        <f t="shared" si="7"/>
        <v>19</v>
      </c>
    </row>
    <row r="31" spans="2:20" x14ac:dyDescent="0.25">
      <c r="E31" s="1"/>
      <c r="H31" s="51" t="s">
        <v>15</v>
      </c>
      <c r="I31" s="52"/>
      <c r="J31" s="12">
        <f t="shared" ref="J31:P31" si="8">J28/J30</f>
        <v>0.89473684210526316</v>
      </c>
      <c r="K31" s="12">
        <f t="shared" si="8"/>
        <v>0.89473684210526316</v>
      </c>
      <c r="L31" s="12">
        <f t="shared" si="8"/>
        <v>0.89473684210526316</v>
      </c>
      <c r="M31" s="12">
        <f t="shared" si="8"/>
        <v>0.89473684210526316</v>
      </c>
      <c r="N31" s="12" t="e">
        <f t="shared" si="8"/>
        <v>#DIV/0!</v>
      </c>
      <c r="O31" s="12" t="e">
        <f t="shared" si="8"/>
        <v>#DIV/0!</v>
      </c>
      <c r="P31" s="13">
        <f t="shared" si="8"/>
        <v>0</v>
      </c>
    </row>
    <row r="32" spans="2:20" x14ac:dyDescent="0.25">
      <c r="E32" s="1"/>
      <c r="H32" s="51" t="s">
        <v>16</v>
      </c>
      <c r="I32" s="52"/>
      <c r="J32" s="12">
        <f t="shared" ref="J32:P32" si="9">J29/J30</f>
        <v>0.10526315789473684</v>
      </c>
      <c r="K32" s="12">
        <f t="shared" si="9"/>
        <v>0.10526315789473684</v>
      </c>
      <c r="L32" s="13">
        <f t="shared" si="9"/>
        <v>0.10526315789473684</v>
      </c>
      <c r="M32" s="13">
        <f t="shared" si="9"/>
        <v>0.10526315789473684</v>
      </c>
      <c r="N32" s="13" t="e">
        <f t="shared" si="9"/>
        <v>#DIV/0!</v>
      </c>
      <c r="O32" s="13" t="e">
        <f t="shared" si="9"/>
        <v>#DIV/0!</v>
      </c>
      <c r="P32" s="13">
        <f t="shared" si="9"/>
        <v>1</v>
      </c>
    </row>
    <row r="33" spans="3:15" x14ac:dyDescent="0.25">
      <c r="E33" s="7"/>
    </row>
    <row r="34" spans="3:15" x14ac:dyDescent="0.25">
      <c r="C34" s="1"/>
      <c r="D34" s="1"/>
      <c r="E34" s="7"/>
    </row>
    <row r="35" spans="3:15" x14ac:dyDescent="0.25">
      <c r="J35" s="41"/>
      <c r="K35" s="41"/>
      <c r="L35" s="41"/>
      <c r="M35" s="41"/>
      <c r="N35" s="41"/>
      <c r="O35" s="41"/>
    </row>
    <row r="36" spans="3:15" x14ac:dyDescent="0.25">
      <c r="J36" s="38" t="s">
        <v>17</v>
      </c>
      <c r="K36" s="38"/>
      <c r="L36" s="38"/>
      <c r="M36" s="38"/>
      <c r="N36" s="38"/>
      <c r="O36" s="38"/>
    </row>
  </sheetData>
  <mergeCells count="34">
    <mergeCell ref="D15:I15"/>
    <mergeCell ref="D18:I18"/>
    <mergeCell ref="D23:I23"/>
    <mergeCell ref="H29:I29"/>
    <mergeCell ref="H28:I28"/>
    <mergeCell ref="D22:I22"/>
    <mergeCell ref="D24:I24"/>
    <mergeCell ref="D25:I25"/>
    <mergeCell ref="D26:I26"/>
    <mergeCell ref="D27:I27"/>
    <mergeCell ref="D21:I21"/>
    <mergeCell ref="D16:I16"/>
    <mergeCell ref="D17:I17"/>
    <mergeCell ref="D19:I19"/>
    <mergeCell ref="D20:I20"/>
    <mergeCell ref="H30:I30"/>
    <mergeCell ref="J36:O36"/>
    <mergeCell ref="H31:I31"/>
    <mergeCell ref="H32:I32"/>
    <mergeCell ref="J35:O35"/>
    <mergeCell ref="D14:I14"/>
    <mergeCell ref="D12:I12"/>
    <mergeCell ref="D13:I13"/>
    <mergeCell ref="D11:I11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8"/>
  <sheetViews>
    <sheetView topLeftCell="A21" zoomScale="90" zoomScaleNormal="90" workbookViewId="0">
      <selection activeCell="L40" sqref="L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26"/>
      <c r="S2" s="2"/>
    </row>
    <row r="3" spans="2:19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7"/>
      <c r="S3" s="1"/>
    </row>
    <row r="4" spans="2:19" x14ac:dyDescent="0.25">
      <c r="C4" s="19" t="s">
        <v>0</v>
      </c>
      <c r="D4" s="17" t="s">
        <v>25</v>
      </c>
      <c r="E4" s="17"/>
      <c r="F4" s="17"/>
      <c r="G4" s="17"/>
      <c r="H4" s="16"/>
      <c r="I4" t="s">
        <v>1</v>
      </c>
      <c r="J4" s="45" t="s">
        <v>26</v>
      </c>
      <c r="K4" s="45"/>
      <c r="L4" s="33"/>
      <c r="N4" t="s">
        <v>2</v>
      </c>
      <c r="O4" s="46">
        <v>45791</v>
      </c>
      <c r="P4" s="46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5" t="s">
        <v>156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165</v>
      </c>
      <c r="D9" s="35" t="s">
        <v>164</v>
      </c>
      <c r="E9" s="36"/>
      <c r="F9" s="36"/>
      <c r="G9" s="36"/>
      <c r="H9" s="36"/>
      <c r="I9" s="37"/>
      <c r="J9" s="15">
        <v>95</v>
      </c>
      <c r="K9" s="15">
        <v>90</v>
      </c>
      <c r="L9" s="15">
        <v>93</v>
      </c>
      <c r="M9" s="15">
        <v>0</v>
      </c>
      <c r="N9" s="9">
        <f>SUM(J9:M9)/4</f>
        <v>69.5</v>
      </c>
      <c r="O9" s="22"/>
      <c r="P9" s="22"/>
      <c r="Q9" s="22"/>
      <c r="R9" s="25"/>
    </row>
    <row r="10" spans="2:19" x14ac:dyDescent="0.25">
      <c r="B10" s="6">
        <v>2</v>
      </c>
      <c r="C10" s="21" t="s">
        <v>57</v>
      </c>
      <c r="D10" s="35" t="s">
        <v>28</v>
      </c>
      <c r="E10" s="36"/>
      <c r="F10" s="36"/>
      <c r="G10" s="36"/>
      <c r="H10" s="36"/>
      <c r="I10" s="37"/>
      <c r="J10" s="15">
        <v>95</v>
      </c>
      <c r="K10" s="15">
        <v>90</v>
      </c>
      <c r="L10" s="15">
        <v>93</v>
      </c>
      <c r="M10" s="15">
        <v>0</v>
      </c>
      <c r="N10" s="9">
        <f t="shared" ref="N10:N39" si="0">SUM(J10:M10)/4</f>
        <v>69.5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58</v>
      </c>
      <c r="D11" s="35" t="s">
        <v>29</v>
      </c>
      <c r="E11" s="36"/>
      <c r="F11" s="36"/>
      <c r="G11" s="36"/>
      <c r="H11" s="36"/>
      <c r="I11" s="37"/>
      <c r="J11" s="15">
        <v>95</v>
      </c>
      <c r="K11" s="15">
        <v>90</v>
      </c>
      <c r="L11" s="15">
        <v>92</v>
      </c>
      <c r="M11" s="15">
        <v>0</v>
      </c>
      <c r="N11" s="9">
        <f t="shared" si="0"/>
        <v>69.25</v>
      </c>
      <c r="O11" s="22"/>
      <c r="P11" s="22"/>
      <c r="Q11" s="22"/>
      <c r="R11" s="25"/>
    </row>
    <row r="12" spans="2:19" x14ac:dyDescent="0.25">
      <c r="B12" s="6">
        <v>4</v>
      </c>
      <c r="C12" s="21" t="s">
        <v>59</v>
      </c>
      <c r="D12" s="35" t="s">
        <v>30</v>
      </c>
      <c r="E12" s="36"/>
      <c r="F12" s="36"/>
      <c r="G12" s="36"/>
      <c r="H12" s="36"/>
      <c r="I12" s="37"/>
      <c r="J12" s="15">
        <v>95</v>
      </c>
      <c r="K12" s="15">
        <v>90</v>
      </c>
      <c r="L12" s="15">
        <v>92</v>
      </c>
      <c r="M12" s="15">
        <v>0</v>
      </c>
      <c r="N12" s="9">
        <f t="shared" si="0"/>
        <v>69.25</v>
      </c>
      <c r="O12" s="22"/>
      <c r="P12" s="22"/>
      <c r="Q12" s="22"/>
      <c r="R12" s="25"/>
    </row>
    <row r="13" spans="2:19" x14ac:dyDescent="0.25">
      <c r="B13" s="6">
        <v>5</v>
      </c>
      <c r="C13" s="21" t="s">
        <v>167</v>
      </c>
      <c r="D13" s="35" t="s">
        <v>166</v>
      </c>
      <c r="E13" s="36"/>
      <c r="F13" s="36"/>
      <c r="G13" s="36"/>
      <c r="H13" s="36"/>
      <c r="I13" s="37"/>
      <c r="J13" s="15">
        <v>95</v>
      </c>
      <c r="K13" s="15">
        <v>90</v>
      </c>
      <c r="L13" s="15">
        <v>93</v>
      </c>
      <c r="M13" s="15">
        <v>0</v>
      </c>
      <c r="N13" s="9">
        <f t="shared" si="0"/>
        <v>69.5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60</v>
      </c>
      <c r="D14" s="35" t="s">
        <v>31</v>
      </c>
      <c r="E14" s="36"/>
      <c r="F14" s="36"/>
      <c r="G14" s="36"/>
      <c r="H14" s="36"/>
      <c r="I14" s="37"/>
      <c r="J14" s="15">
        <v>95</v>
      </c>
      <c r="K14" s="15">
        <v>90</v>
      </c>
      <c r="L14" s="15">
        <v>91</v>
      </c>
      <c r="M14" s="15">
        <v>0</v>
      </c>
      <c r="N14" s="9">
        <f t="shared" si="0"/>
        <v>69</v>
      </c>
      <c r="O14" s="22"/>
      <c r="P14" s="22"/>
      <c r="Q14" s="22"/>
      <c r="R14" s="25"/>
    </row>
    <row r="15" spans="2:19" x14ac:dyDescent="0.25">
      <c r="B15" s="6">
        <v>7</v>
      </c>
      <c r="C15" s="21" t="s">
        <v>61</v>
      </c>
      <c r="D15" s="35" t="s">
        <v>32</v>
      </c>
      <c r="E15" s="36"/>
      <c r="F15" s="36"/>
      <c r="G15" s="36"/>
      <c r="H15" s="36"/>
      <c r="I15" s="37"/>
      <c r="J15" s="15">
        <v>95</v>
      </c>
      <c r="K15" s="15">
        <v>89</v>
      </c>
      <c r="L15" s="15">
        <v>90</v>
      </c>
      <c r="M15" s="15">
        <v>0</v>
      </c>
      <c r="N15" s="9">
        <f t="shared" si="0"/>
        <v>68.5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62</v>
      </c>
      <c r="D16" s="35" t="s">
        <v>33</v>
      </c>
      <c r="E16" s="36"/>
      <c r="F16" s="36"/>
      <c r="G16" s="36"/>
      <c r="H16" s="36"/>
      <c r="I16" s="37"/>
      <c r="J16" s="15">
        <v>95</v>
      </c>
      <c r="K16" s="15">
        <v>89</v>
      </c>
      <c r="L16" s="15">
        <v>90</v>
      </c>
      <c r="M16" s="15">
        <v>0</v>
      </c>
      <c r="N16" s="9">
        <f t="shared" si="0"/>
        <v>68.5</v>
      </c>
      <c r="O16" s="22"/>
      <c r="P16" s="22"/>
      <c r="Q16" s="22"/>
      <c r="R16" s="25"/>
    </row>
    <row r="17" spans="2:18" x14ac:dyDescent="0.25">
      <c r="B17" s="6">
        <v>9</v>
      </c>
      <c r="C17" s="21" t="s">
        <v>63</v>
      </c>
      <c r="D17" s="35" t="s">
        <v>34</v>
      </c>
      <c r="E17" s="36"/>
      <c r="F17" s="36"/>
      <c r="G17" s="36"/>
      <c r="H17" s="36"/>
      <c r="I17" s="37"/>
      <c r="J17" s="15">
        <v>95</v>
      </c>
      <c r="K17" s="15">
        <v>89</v>
      </c>
      <c r="L17" s="15">
        <v>92</v>
      </c>
      <c r="M17" s="15">
        <v>0</v>
      </c>
      <c r="N17" s="9">
        <f t="shared" si="0"/>
        <v>69</v>
      </c>
      <c r="O17" s="22"/>
      <c r="P17" s="22"/>
      <c r="Q17" s="22"/>
      <c r="R17" s="25"/>
    </row>
    <row r="18" spans="2:18" x14ac:dyDescent="0.25">
      <c r="B18" s="6">
        <v>10</v>
      </c>
      <c r="C18" s="21" t="s">
        <v>64</v>
      </c>
      <c r="D18" s="35" t="s">
        <v>35</v>
      </c>
      <c r="E18" s="36"/>
      <c r="F18" s="36"/>
      <c r="G18" s="36"/>
      <c r="H18" s="36"/>
      <c r="I18" s="37"/>
      <c r="J18" s="15">
        <v>95</v>
      </c>
      <c r="K18" s="15">
        <v>89</v>
      </c>
      <c r="L18" s="15">
        <v>92</v>
      </c>
      <c r="M18" s="15">
        <v>0</v>
      </c>
      <c r="N18" s="9">
        <f t="shared" si="0"/>
        <v>69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5" t="s">
        <v>36</v>
      </c>
      <c r="E19" s="36"/>
      <c r="F19" s="36"/>
      <c r="G19" s="36"/>
      <c r="H19" s="36"/>
      <c r="I19" s="37"/>
      <c r="J19" s="15">
        <v>95</v>
      </c>
      <c r="K19" s="15">
        <v>90</v>
      </c>
      <c r="L19" s="15">
        <v>92</v>
      </c>
      <c r="M19" s="15">
        <v>0</v>
      </c>
      <c r="N19" s="9">
        <f t="shared" si="0"/>
        <v>69.25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5" t="s">
        <v>37</v>
      </c>
      <c r="E20" s="36"/>
      <c r="F20" s="36"/>
      <c r="G20" s="36"/>
      <c r="H20" s="36"/>
      <c r="I20" s="37"/>
      <c r="J20" s="15">
        <v>95</v>
      </c>
      <c r="K20" s="15">
        <v>90</v>
      </c>
      <c r="L20" s="15">
        <v>93</v>
      </c>
      <c r="M20" s="15">
        <v>0</v>
      </c>
      <c r="N20" s="9">
        <f t="shared" si="0"/>
        <v>69.5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3" t="s">
        <v>38</v>
      </c>
      <c r="E21" s="54"/>
      <c r="F21" s="54"/>
      <c r="G21" s="54"/>
      <c r="H21" s="54"/>
      <c r="I21" s="55"/>
      <c r="J21" s="15">
        <v>95</v>
      </c>
      <c r="K21" s="15">
        <v>90</v>
      </c>
      <c r="L21" s="15">
        <v>92</v>
      </c>
      <c r="M21" s="15">
        <v>0</v>
      </c>
      <c r="N21" s="9">
        <f t="shared" si="0"/>
        <v>69.25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3" t="s">
        <v>39</v>
      </c>
      <c r="E22" s="54"/>
      <c r="F22" s="54"/>
      <c r="G22" s="54"/>
      <c r="H22" s="54"/>
      <c r="I22" s="55"/>
      <c r="J22" s="15">
        <v>95</v>
      </c>
      <c r="K22" s="15">
        <v>89</v>
      </c>
      <c r="L22" s="15">
        <v>92</v>
      </c>
      <c r="M22" s="15">
        <v>0</v>
      </c>
      <c r="N22" s="9">
        <f t="shared" si="0"/>
        <v>69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3" t="s">
        <v>40</v>
      </c>
      <c r="E23" s="54"/>
      <c r="F23" s="54"/>
      <c r="G23" s="54"/>
      <c r="H23" s="54"/>
      <c r="I23" s="55"/>
      <c r="J23" s="15">
        <v>95</v>
      </c>
      <c r="K23" s="15">
        <v>90</v>
      </c>
      <c r="L23" s="15">
        <v>92</v>
      </c>
      <c r="M23" s="15">
        <v>0</v>
      </c>
      <c r="N23" s="9">
        <f t="shared" si="0"/>
        <v>69.25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3" t="s">
        <v>41</v>
      </c>
      <c r="E24" s="54"/>
      <c r="F24" s="54"/>
      <c r="G24" s="54"/>
      <c r="H24" s="54"/>
      <c r="I24" s="55"/>
      <c r="J24" s="15">
        <v>95</v>
      </c>
      <c r="K24" s="15">
        <v>90</v>
      </c>
      <c r="L24" s="15">
        <v>95</v>
      </c>
      <c r="M24" s="15">
        <v>0</v>
      </c>
      <c r="N24" s="9">
        <f t="shared" si="0"/>
        <v>70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3" t="s">
        <v>42</v>
      </c>
      <c r="E25" s="54"/>
      <c r="F25" s="54"/>
      <c r="G25" s="54"/>
      <c r="H25" s="54"/>
      <c r="I25" s="55"/>
      <c r="J25" s="15">
        <v>95</v>
      </c>
      <c r="K25" s="15">
        <v>90</v>
      </c>
      <c r="L25" s="15">
        <v>95</v>
      </c>
      <c r="M25" s="15">
        <v>0</v>
      </c>
      <c r="N25" s="9">
        <f t="shared" si="0"/>
        <v>70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3" t="s">
        <v>43</v>
      </c>
      <c r="E26" s="54"/>
      <c r="F26" s="54"/>
      <c r="G26" s="54"/>
      <c r="H26" s="54"/>
      <c r="I26" s="55"/>
      <c r="J26" s="15">
        <v>95</v>
      </c>
      <c r="K26" s="15">
        <v>89</v>
      </c>
      <c r="L26" s="15">
        <v>95</v>
      </c>
      <c r="M26" s="15">
        <v>0</v>
      </c>
      <c r="N26" s="9">
        <f t="shared" si="0"/>
        <v>69.75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3" t="s">
        <v>44</v>
      </c>
      <c r="E27" s="54"/>
      <c r="F27" s="54"/>
      <c r="G27" s="54"/>
      <c r="H27" s="54"/>
      <c r="I27" s="55"/>
      <c r="J27" s="15">
        <v>95</v>
      </c>
      <c r="K27" s="15">
        <v>89</v>
      </c>
      <c r="L27" s="15">
        <v>92</v>
      </c>
      <c r="M27" s="15">
        <v>0</v>
      </c>
      <c r="N27" s="9">
        <f t="shared" si="0"/>
        <v>69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6" t="s">
        <v>45</v>
      </c>
      <c r="E28" s="56"/>
      <c r="F28" s="56"/>
      <c r="G28" s="56"/>
      <c r="H28" s="56"/>
      <c r="I28" s="56"/>
      <c r="J28" s="15">
        <v>95</v>
      </c>
      <c r="K28" s="15">
        <v>90</v>
      </c>
      <c r="L28" s="15">
        <v>93</v>
      </c>
      <c r="M28" s="15">
        <v>0</v>
      </c>
      <c r="N28" s="9">
        <f t="shared" si="0"/>
        <v>69.5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6" t="s">
        <v>46</v>
      </c>
      <c r="E29" s="56"/>
      <c r="F29" s="56"/>
      <c r="G29" s="56"/>
      <c r="H29" s="56"/>
      <c r="I29" s="56"/>
      <c r="J29" s="15">
        <v>95</v>
      </c>
      <c r="K29" s="15">
        <v>90</v>
      </c>
      <c r="L29" s="15">
        <v>93</v>
      </c>
      <c r="M29" s="15">
        <v>0</v>
      </c>
      <c r="N29" s="9">
        <f t="shared" si="0"/>
        <v>69.5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76</v>
      </c>
      <c r="D30" s="56" t="s">
        <v>47</v>
      </c>
      <c r="E30" s="56"/>
      <c r="F30" s="56"/>
      <c r="G30" s="56"/>
      <c r="H30" s="56"/>
      <c r="I30" s="56"/>
      <c r="J30" s="15">
        <v>95</v>
      </c>
      <c r="K30" s="15">
        <v>90</v>
      </c>
      <c r="L30" s="15">
        <v>92</v>
      </c>
      <c r="M30" s="15">
        <v>0</v>
      </c>
      <c r="N30" s="9">
        <f t="shared" si="0"/>
        <v>69.25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77</v>
      </c>
      <c r="D31" s="56" t="s">
        <v>48</v>
      </c>
      <c r="E31" s="56"/>
      <c r="F31" s="56"/>
      <c r="G31" s="56"/>
      <c r="H31" s="56"/>
      <c r="I31" s="56"/>
      <c r="J31" s="15">
        <v>95</v>
      </c>
      <c r="K31" s="15">
        <v>90</v>
      </c>
      <c r="L31" s="15">
        <v>92</v>
      </c>
      <c r="M31" s="15">
        <v>0</v>
      </c>
      <c r="N31" s="9">
        <f t="shared" si="0"/>
        <v>69.25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78</v>
      </c>
      <c r="D32" s="56" t="s">
        <v>49</v>
      </c>
      <c r="E32" s="56"/>
      <c r="F32" s="56"/>
      <c r="G32" s="56"/>
      <c r="H32" s="56"/>
      <c r="I32" s="56"/>
      <c r="J32" s="15">
        <v>95</v>
      </c>
      <c r="K32" s="15">
        <v>90</v>
      </c>
      <c r="L32" s="15">
        <v>93</v>
      </c>
      <c r="M32" s="15">
        <v>0</v>
      </c>
      <c r="N32" s="9">
        <f t="shared" si="0"/>
        <v>69.5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79</v>
      </c>
      <c r="D33" s="56" t="s">
        <v>50</v>
      </c>
      <c r="E33" s="56"/>
      <c r="F33" s="56"/>
      <c r="G33" s="56"/>
      <c r="H33" s="56"/>
      <c r="I33" s="56"/>
      <c r="J33" s="15">
        <v>95</v>
      </c>
      <c r="K33" s="15">
        <v>90</v>
      </c>
      <c r="L33" s="15">
        <v>93</v>
      </c>
      <c r="M33" s="15">
        <v>0</v>
      </c>
      <c r="N33" s="9">
        <f t="shared" si="0"/>
        <v>69.5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80</v>
      </c>
      <c r="D34" s="56" t="s">
        <v>51</v>
      </c>
      <c r="E34" s="56"/>
      <c r="F34" s="56"/>
      <c r="G34" s="56"/>
      <c r="H34" s="56"/>
      <c r="I34" s="56"/>
      <c r="J34" s="15">
        <v>95</v>
      </c>
      <c r="K34" s="15">
        <v>89</v>
      </c>
      <c r="L34" s="15">
        <v>93</v>
      </c>
      <c r="M34" s="15">
        <v>0</v>
      </c>
      <c r="N34" s="9">
        <f t="shared" si="0"/>
        <v>69.25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81</v>
      </c>
      <c r="D35" s="56" t="s">
        <v>52</v>
      </c>
      <c r="E35" s="56"/>
      <c r="F35" s="56"/>
      <c r="G35" s="56"/>
      <c r="H35" s="56"/>
      <c r="I35" s="56"/>
      <c r="J35" s="15">
        <v>95</v>
      </c>
      <c r="K35" s="15">
        <v>90</v>
      </c>
      <c r="L35" s="15">
        <v>92</v>
      </c>
      <c r="M35" s="15">
        <v>0</v>
      </c>
      <c r="N35" s="9">
        <f t="shared" si="0"/>
        <v>69.25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82</v>
      </c>
      <c r="D36" s="56" t="s">
        <v>53</v>
      </c>
      <c r="E36" s="56"/>
      <c r="F36" s="56"/>
      <c r="G36" s="56"/>
      <c r="H36" s="56"/>
      <c r="I36" s="56"/>
      <c r="J36" s="15">
        <v>95</v>
      </c>
      <c r="K36" s="15">
        <v>90</v>
      </c>
      <c r="L36" s="15">
        <v>92</v>
      </c>
      <c r="M36" s="15">
        <v>0</v>
      </c>
      <c r="N36" s="9">
        <f t="shared" si="0"/>
        <v>69.25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83</v>
      </c>
      <c r="D37" s="56" t="s">
        <v>54</v>
      </c>
      <c r="E37" s="56"/>
      <c r="F37" s="56"/>
      <c r="G37" s="56"/>
      <c r="H37" s="56"/>
      <c r="I37" s="56"/>
      <c r="J37" s="15">
        <v>95</v>
      </c>
      <c r="K37" s="15">
        <v>90</v>
      </c>
      <c r="L37" s="15">
        <v>93</v>
      </c>
      <c r="M37" s="15">
        <v>0</v>
      </c>
      <c r="N37" s="9">
        <f t="shared" si="0"/>
        <v>69.5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84</v>
      </c>
      <c r="D38" s="56" t="s">
        <v>55</v>
      </c>
      <c r="E38" s="56"/>
      <c r="F38" s="56"/>
      <c r="G38" s="56"/>
      <c r="H38" s="56"/>
      <c r="I38" s="56"/>
      <c r="J38" s="15">
        <v>95</v>
      </c>
      <c r="K38" s="15">
        <v>90</v>
      </c>
      <c r="L38" s="15">
        <v>93</v>
      </c>
      <c r="M38" s="15">
        <v>0</v>
      </c>
      <c r="N38" s="9">
        <f t="shared" si="0"/>
        <v>69.5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85</v>
      </c>
      <c r="D39" s="56" t="s">
        <v>56</v>
      </c>
      <c r="E39" s="56"/>
      <c r="F39" s="56"/>
      <c r="G39" s="56"/>
      <c r="H39" s="56"/>
      <c r="I39" s="56"/>
      <c r="J39" s="15">
        <v>95</v>
      </c>
      <c r="K39" s="15">
        <v>89</v>
      </c>
      <c r="L39" s="15">
        <v>93</v>
      </c>
      <c r="M39" s="15">
        <v>0</v>
      </c>
      <c r="N39" s="9">
        <f t="shared" si="0"/>
        <v>69.25</v>
      </c>
      <c r="O39" s="22"/>
      <c r="P39" s="22"/>
      <c r="Q39" s="22"/>
      <c r="R39" s="25"/>
    </row>
    <row r="40" spans="2:18" x14ac:dyDescent="0.25">
      <c r="C40"/>
      <c r="E40" s="1"/>
      <c r="H40" s="34" t="s">
        <v>18</v>
      </c>
      <c r="I40" s="34"/>
      <c r="J40" s="10">
        <f>COUNTIF(J9:J39,"&gt;=70")</f>
        <v>31</v>
      </c>
      <c r="K40" s="10">
        <f>COUNTIF(K9:K39,"&gt;=70")</f>
        <v>31</v>
      </c>
      <c r="L40" s="10">
        <f>COUNTIF(L9:L39,"&gt;=70")</f>
        <v>31</v>
      </c>
      <c r="M40" s="10">
        <f>COUNTIF(M9:M39,"&gt;=70")</f>
        <v>0</v>
      </c>
      <c r="N40" s="18">
        <f>COUNTIF(N9:N39,"&gt;=70")</f>
        <v>2</v>
      </c>
      <c r="O40" s="22"/>
      <c r="P40" s="22"/>
      <c r="Q40" s="22"/>
      <c r="R40" s="30"/>
    </row>
    <row r="41" spans="2:18" x14ac:dyDescent="0.25">
      <c r="C41"/>
      <c r="E41" s="7"/>
      <c r="H41" s="39" t="s">
        <v>19</v>
      </c>
      <c r="I41" s="39"/>
      <c r="J41" s="11">
        <f>COUNTIF(J9:J39,"&lt;70")</f>
        <v>0</v>
      </c>
      <c r="K41" s="11">
        <f t="shared" ref="K41:N41" si="1">COUNTIF(K9:K39,"&lt;70")</f>
        <v>0</v>
      </c>
      <c r="L41" s="11">
        <f t="shared" si="1"/>
        <v>0</v>
      </c>
      <c r="M41" s="11">
        <f t="shared" si="1"/>
        <v>31</v>
      </c>
      <c r="N41" s="11">
        <f t="shared" si="1"/>
        <v>29</v>
      </c>
      <c r="O41" s="22"/>
      <c r="P41" s="22"/>
      <c r="Q41" s="22"/>
      <c r="R41" s="27"/>
    </row>
    <row r="42" spans="2:18" x14ac:dyDescent="0.25">
      <c r="C42"/>
      <c r="H42" s="39" t="s">
        <v>20</v>
      </c>
      <c r="I42" s="39"/>
      <c r="J42" s="11">
        <f>COUNT(J9:J39)</f>
        <v>31</v>
      </c>
      <c r="K42" s="11">
        <f t="shared" ref="K42:N42" si="2">COUNT(K9:K39)</f>
        <v>31</v>
      </c>
      <c r="L42" s="11">
        <f t="shared" si="2"/>
        <v>31</v>
      </c>
      <c r="M42" s="11">
        <f t="shared" si="2"/>
        <v>31</v>
      </c>
      <c r="N42" s="11">
        <f t="shared" si="2"/>
        <v>31</v>
      </c>
      <c r="O42" s="22"/>
      <c r="P42" s="22"/>
      <c r="Q42" s="22"/>
      <c r="R42" s="27"/>
    </row>
    <row r="43" spans="2:18" x14ac:dyDescent="0.25">
      <c r="C43"/>
      <c r="E43" s="1"/>
      <c r="H43" s="40" t="s">
        <v>15</v>
      </c>
      <c r="I43" s="40"/>
      <c r="J43" s="12">
        <f>J40/J42</f>
        <v>1</v>
      </c>
      <c r="K43" s="13">
        <f t="shared" ref="K43:M43" si="3">K40/K42</f>
        <v>1</v>
      </c>
      <c r="L43" s="13">
        <f t="shared" si="3"/>
        <v>1</v>
      </c>
      <c r="M43" s="13">
        <f t="shared" si="3"/>
        <v>0</v>
      </c>
      <c r="N43" s="13">
        <f t="shared" ref="N43" si="4">N40/N42</f>
        <v>6.4516129032258063E-2</v>
      </c>
      <c r="O43" s="24"/>
      <c r="P43" s="24"/>
      <c r="Q43" s="24"/>
      <c r="R43" s="31"/>
    </row>
    <row r="44" spans="2:18" x14ac:dyDescent="0.25">
      <c r="C44"/>
      <c r="E44" s="1"/>
      <c r="H44" s="40" t="s">
        <v>16</v>
      </c>
      <c r="I44" s="40"/>
      <c r="J44" s="12">
        <f>J41/J42</f>
        <v>0</v>
      </c>
      <c r="K44" s="12">
        <f t="shared" ref="K44:M44" si="5">K41/K42</f>
        <v>0</v>
      </c>
      <c r="L44" s="12">
        <f t="shared" si="5"/>
        <v>0</v>
      </c>
      <c r="M44" s="13">
        <f t="shared" si="5"/>
        <v>1</v>
      </c>
      <c r="N44" s="13">
        <f t="shared" ref="N44" si="6">N41/N42</f>
        <v>0.93548387096774188</v>
      </c>
      <c r="O44" s="24"/>
      <c r="P44" s="24"/>
      <c r="Q44" s="24"/>
      <c r="R44" s="31"/>
    </row>
    <row r="45" spans="2:18" x14ac:dyDescent="0.25">
      <c r="C45"/>
      <c r="E45" s="7"/>
      <c r="O45" s="23"/>
      <c r="P45" s="23"/>
      <c r="Q45" s="23"/>
    </row>
    <row r="46" spans="2:18" x14ac:dyDescent="0.25">
      <c r="D46" s="1"/>
      <c r="E46" s="7"/>
    </row>
    <row r="47" spans="2:18" x14ac:dyDescent="0.25">
      <c r="G47" s="41"/>
      <c r="H47" s="41"/>
      <c r="I47" s="41"/>
      <c r="J47" s="41"/>
      <c r="K47" s="41"/>
      <c r="L47" s="41"/>
      <c r="M47" s="41"/>
      <c r="N47" s="41"/>
    </row>
    <row r="48" spans="2:18" x14ac:dyDescent="0.25">
      <c r="G48" s="38" t="s">
        <v>17</v>
      </c>
      <c r="H48" s="38"/>
      <c r="I48" s="38"/>
      <c r="J48" s="38"/>
      <c r="K48" s="38"/>
      <c r="L48" s="38"/>
      <c r="M48" s="38"/>
      <c r="N48" s="38"/>
    </row>
  </sheetData>
  <mergeCells count="45">
    <mergeCell ref="C3:Q3"/>
    <mergeCell ref="H40:I40"/>
    <mergeCell ref="D35:I35"/>
    <mergeCell ref="D36:I36"/>
    <mergeCell ref="D37:I37"/>
    <mergeCell ref="D9:I9"/>
    <mergeCell ref="D12:I12"/>
    <mergeCell ref="O4:P4"/>
    <mergeCell ref="D16:I16"/>
    <mergeCell ref="D17:I17"/>
    <mergeCell ref="D18:I18"/>
    <mergeCell ref="D33:I33"/>
    <mergeCell ref="I6:J6"/>
    <mergeCell ref="G48:N48"/>
    <mergeCell ref="G47:N47"/>
    <mergeCell ref="H43:I43"/>
    <mergeCell ref="H44:I44"/>
    <mergeCell ref="D11:I11"/>
    <mergeCell ref="D13:I13"/>
    <mergeCell ref="D14:I14"/>
    <mergeCell ref="D15:I15"/>
    <mergeCell ref="D30:I30"/>
    <mergeCell ref="D38:I38"/>
    <mergeCell ref="D39:I39"/>
    <mergeCell ref="D31:I31"/>
    <mergeCell ref="D32:I32"/>
    <mergeCell ref="H41:I41"/>
    <mergeCell ref="H42:I42"/>
    <mergeCell ref="D34:I34"/>
    <mergeCell ref="B2:Q2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25:I25"/>
    <mergeCell ref="D6:G6"/>
    <mergeCell ref="D8:I8"/>
    <mergeCell ref="D19:I19"/>
    <mergeCell ref="D10:I10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E5B4-44B6-40C3-BF4D-9AB40CD0B81C}">
  <dimension ref="B2:S49"/>
  <sheetViews>
    <sheetView topLeftCell="A21" zoomScaleNormal="100" workbookViewId="0">
      <selection activeCell="L41" sqref="L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26"/>
      <c r="S2" s="2"/>
    </row>
    <row r="3" spans="2:19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7"/>
      <c r="S3" s="1"/>
    </row>
    <row r="4" spans="2:19" x14ac:dyDescent="0.25">
      <c r="C4" s="19" t="s">
        <v>0</v>
      </c>
      <c r="D4" s="17" t="s">
        <v>157</v>
      </c>
      <c r="E4" s="17"/>
      <c r="F4" s="17"/>
      <c r="G4" s="17"/>
      <c r="H4" s="16"/>
      <c r="I4" t="s">
        <v>1</v>
      </c>
      <c r="J4" s="45" t="s">
        <v>26</v>
      </c>
      <c r="K4" s="45"/>
      <c r="L4" s="33"/>
      <c r="N4" t="s">
        <v>2</v>
      </c>
      <c r="O4" s="46">
        <v>45791</v>
      </c>
      <c r="P4" s="46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5" t="s">
        <v>156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57</v>
      </c>
      <c r="D9" s="35" t="s">
        <v>28</v>
      </c>
      <c r="E9" s="36"/>
      <c r="F9" s="36"/>
      <c r="G9" s="36"/>
      <c r="H9" s="36"/>
      <c r="I9" s="37"/>
      <c r="J9" s="15">
        <v>95</v>
      </c>
      <c r="K9" s="15">
        <v>88</v>
      </c>
      <c r="L9" s="15">
        <v>89</v>
      </c>
      <c r="M9" s="15">
        <v>0</v>
      </c>
      <c r="N9" s="9">
        <f>SUM(J9:M9)/4</f>
        <v>68</v>
      </c>
      <c r="O9" s="22"/>
      <c r="P9" s="22"/>
      <c r="Q9" s="22"/>
      <c r="R9" s="25"/>
    </row>
    <row r="10" spans="2:19" x14ac:dyDescent="0.25">
      <c r="B10" s="6">
        <v>2</v>
      </c>
      <c r="C10" s="21" t="s">
        <v>58</v>
      </c>
      <c r="D10" s="35" t="s">
        <v>29</v>
      </c>
      <c r="E10" s="36"/>
      <c r="F10" s="36"/>
      <c r="G10" s="36"/>
      <c r="H10" s="36"/>
      <c r="I10" s="37"/>
      <c r="J10" s="15">
        <v>95</v>
      </c>
      <c r="K10" s="15">
        <v>88</v>
      </c>
      <c r="L10" s="15">
        <v>90</v>
      </c>
      <c r="M10" s="15">
        <v>0</v>
      </c>
      <c r="N10" s="9">
        <f t="shared" ref="N10:N40" si="0">SUM(J10:M10)/4</f>
        <v>68.25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59</v>
      </c>
      <c r="D11" s="35" t="s">
        <v>30</v>
      </c>
      <c r="E11" s="36"/>
      <c r="F11" s="36"/>
      <c r="G11" s="36"/>
      <c r="H11" s="36"/>
      <c r="I11" s="37"/>
      <c r="J11" s="15">
        <v>95</v>
      </c>
      <c r="K11" s="15">
        <v>88</v>
      </c>
      <c r="L11" s="15">
        <v>89</v>
      </c>
      <c r="M11" s="15">
        <v>0</v>
      </c>
      <c r="N11" s="9">
        <f t="shared" si="0"/>
        <v>68</v>
      </c>
      <c r="O11" s="22"/>
      <c r="P11" s="22"/>
      <c r="Q11" s="22"/>
      <c r="R11" s="25"/>
    </row>
    <row r="12" spans="2:19" x14ac:dyDescent="0.25">
      <c r="B12" s="6">
        <v>4</v>
      </c>
      <c r="C12" s="21" t="s">
        <v>167</v>
      </c>
      <c r="D12" s="35" t="s">
        <v>168</v>
      </c>
      <c r="E12" s="36"/>
      <c r="F12" s="36"/>
      <c r="G12" s="36"/>
      <c r="H12" s="36"/>
      <c r="I12" s="37"/>
      <c r="J12" s="15">
        <v>95</v>
      </c>
      <c r="K12" s="15">
        <v>88</v>
      </c>
      <c r="L12" s="15">
        <v>89</v>
      </c>
      <c r="M12" s="15">
        <v>0</v>
      </c>
      <c r="N12" s="9">
        <f t="shared" si="0"/>
        <v>68</v>
      </c>
      <c r="O12" s="22"/>
      <c r="P12" s="22"/>
      <c r="Q12" s="22"/>
      <c r="R12" s="25"/>
    </row>
    <row r="13" spans="2:19" x14ac:dyDescent="0.25">
      <c r="B13" s="6">
        <v>5</v>
      </c>
      <c r="C13" s="21" t="s">
        <v>60</v>
      </c>
      <c r="D13" s="35" t="s">
        <v>31</v>
      </c>
      <c r="E13" s="36"/>
      <c r="F13" s="36"/>
      <c r="G13" s="36"/>
      <c r="H13" s="36"/>
      <c r="I13" s="37"/>
      <c r="J13" s="15">
        <v>95</v>
      </c>
      <c r="K13" s="15">
        <v>88</v>
      </c>
      <c r="L13" s="15">
        <v>89</v>
      </c>
      <c r="M13" s="15">
        <v>0</v>
      </c>
      <c r="N13" s="9">
        <f t="shared" si="0"/>
        <v>68</v>
      </c>
      <c r="O13" s="22"/>
      <c r="P13" s="22"/>
      <c r="Q13" s="22"/>
      <c r="R13" s="25"/>
    </row>
    <row r="14" spans="2:19" x14ac:dyDescent="0.25">
      <c r="B14" s="6">
        <v>6</v>
      </c>
      <c r="C14" s="21" t="s">
        <v>61</v>
      </c>
      <c r="D14" s="35" t="s">
        <v>32</v>
      </c>
      <c r="E14" s="36"/>
      <c r="F14" s="36"/>
      <c r="G14" s="36"/>
      <c r="H14" s="36"/>
      <c r="I14" s="37"/>
      <c r="J14" s="15">
        <v>95</v>
      </c>
      <c r="K14" s="15">
        <v>88</v>
      </c>
      <c r="L14" s="15">
        <v>90</v>
      </c>
      <c r="M14" s="15">
        <v>0</v>
      </c>
      <c r="N14" s="9">
        <f t="shared" si="0"/>
        <v>68.25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62</v>
      </c>
      <c r="D15" s="35" t="s">
        <v>33</v>
      </c>
      <c r="E15" s="36"/>
      <c r="F15" s="36"/>
      <c r="G15" s="36"/>
      <c r="H15" s="36"/>
      <c r="I15" s="37"/>
      <c r="J15" s="15">
        <v>95</v>
      </c>
      <c r="K15" s="15">
        <v>88</v>
      </c>
      <c r="L15" s="15">
        <v>90</v>
      </c>
      <c r="M15" s="15">
        <v>0</v>
      </c>
      <c r="N15" s="9">
        <f t="shared" si="0"/>
        <v>68.25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63</v>
      </c>
      <c r="D16" s="35" t="s">
        <v>34</v>
      </c>
      <c r="E16" s="36"/>
      <c r="F16" s="36"/>
      <c r="G16" s="36"/>
      <c r="H16" s="36"/>
      <c r="I16" s="37"/>
      <c r="J16" s="15">
        <v>95</v>
      </c>
      <c r="K16" s="15">
        <v>87</v>
      </c>
      <c r="L16" s="15">
        <v>90</v>
      </c>
      <c r="M16" s="15">
        <v>0</v>
      </c>
      <c r="N16" s="9">
        <f t="shared" si="0"/>
        <v>68</v>
      </c>
      <c r="O16" s="22"/>
      <c r="P16" s="22"/>
      <c r="Q16" s="22"/>
      <c r="R16" s="25"/>
    </row>
    <row r="17" spans="2:18" x14ac:dyDescent="0.25">
      <c r="B17" s="6">
        <v>9</v>
      </c>
      <c r="C17" s="21" t="s">
        <v>64</v>
      </c>
      <c r="D17" s="35" t="s">
        <v>35</v>
      </c>
      <c r="E17" s="36"/>
      <c r="F17" s="36"/>
      <c r="G17" s="36"/>
      <c r="H17" s="36"/>
      <c r="I17" s="37"/>
      <c r="J17" s="15">
        <v>95</v>
      </c>
      <c r="K17" s="15">
        <v>87</v>
      </c>
      <c r="L17" s="15">
        <v>89</v>
      </c>
      <c r="M17" s="15">
        <v>0</v>
      </c>
      <c r="N17" s="9">
        <f t="shared" si="0"/>
        <v>67.75</v>
      </c>
      <c r="O17" s="22"/>
      <c r="P17" s="22"/>
      <c r="Q17" s="22"/>
      <c r="R17" s="25"/>
    </row>
    <row r="18" spans="2:18" x14ac:dyDescent="0.25">
      <c r="B18" s="6">
        <v>10</v>
      </c>
      <c r="C18" s="21" t="s">
        <v>23</v>
      </c>
      <c r="D18" s="35" t="s">
        <v>27</v>
      </c>
      <c r="E18" s="36"/>
      <c r="F18" s="36"/>
      <c r="G18" s="36"/>
      <c r="H18" s="36"/>
      <c r="I18" s="37"/>
      <c r="J18" s="15">
        <v>95</v>
      </c>
      <c r="K18" s="15">
        <v>88</v>
      </c>
      <c r="L18" s="15">
        <v>89</v>
      </c>
      <c r="M18" s="15">
        <v>0</v>
      </c>
      <c r="N18" s="9">
        <f t="shared" si="0"/>
        <v>68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5" t="s">
        <v>36</v>
      </c>
      <c r="E19" s="36"/>
      <c r="F19" s="36"/>
      <c r="G19" s="36"/>
      <c r="H19" s="36"/>
      <c r="I19" s="37"/>
      <c r="J19" s="15">
        <v>95</v>
      </c>
      <c r="K19" s="15">
        <v>88</v>
      </c>
      <c r="L19" s="15">
        <v>89</v>
      </c>
      <c r="M19" s="15">
        <v>0</v>
      </c>
      <c r="N19" s="9">
        <f t="shared" si="0"/>
        <v>68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5" t="s">
        <v>37</v>
      </c>
      <c r="E20" s="36"/>
      <c r="F20" s="36"/>
      <c r="G20" s="36"/>
      <c r="H20" s="36"/>
      <c r="I20" s="37"/>
      <c r="J20" s="15">
        <v>95</v>
      </c>
      <c r="K20" s="15">
        <v>88</v>
      </c>
      <c r="L20" s="15">
        <v>90</v>
      </c>
      <c r="M20" s="15">
        <v>0</v>
      </c>
      <c r="N20" s="9">
        <f t="shared" si="0"/>
        <v>68.25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3" t="s">
        <v>38</v>
      </c>
      <c r="E21" s="54"/>
      <c r="F21" s="54"/>
      <c r="G21" s="54"/>
      <c r="H21" s="54"/>
      <c r="I21" s="55"/>
      <c r="J21" s="15">
        <v>95</v>
      </c>
      <c r="K21" s="15">
        <v>88</v>
      </c>
      <c r="L21" s="15">
        <v>90</v>
      </c>
      <c r="M21" s="15">
        <v>0</v>
      </c>
      <c r="N21" s="9">
        <f t="shared" si="0"/>
        <v>68.25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3" t="s">
        <v>39</v>
      </c>
      <c r="E22" s="54"/>
      <c r="F22" s="54"/>
      <c r="G22" s="54"/>
      <c r="H22" s="54"/>
      <c r="I22" s="55"/>
      <c r="J22" s="15">
        <v>95</v>
      </c>
      <c r="K22" s="15">
        <v>87</v>
      </c>
      <c r="L22" s="15">
        <v>90</v>
      </c>
      <c r="M22" s="15">
        <v>0</v>
      </c>
      <c r="N22" s="9">
        <f t="shared" si="0"/>
        <v>68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3" t="s">
        <v>40</v>
      </c>
      <c r="E23" s="54"/>
      <c r="F23" s="54"/>
      <c r="G23" s="54"/>
      <c r="H23" s="54"/>
      <c r="I23" s="55"/>
      <c r="J23" s="15">
        <v>95</v>
      </c>
      <c r="K23" s="15">
        <v>87</v>
      </c>
      <c r="L23" s="15">
        <v>90</v>
      </c>
      <c r="M23" s="15">
        <v>0</v>
      </c>
      <c r="N23" s="9">
        <f t="shared" si="0"/>
        <v>68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3" t="s">
        <v>41</v>
      </c>
      <c r="E24" s="54"/>
      <c r="F24" s="54"/>
      <c r="G24" s="54"/>
      <c r="H24" s="54"/>
      <c r="I24" s="55"/>
      <c r="J24" s="15">
        <v>95</v>
      </c>
      <c r="K24" s="15">
        <v>87</v>
      </c>
      <c r="L24" s="15">
        <v>90</v>
      </c>
      <c r="M24" s="15">
        <v>0</v>
      </c>
      <c r="N24" s="9">
        <f t="shared" si="0"/>
        <v>68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3" t="s">
        <v>42</v>
      </c>
      <c r="E25" s="54"/>
      <c r="F25" s="54"/>
      <c r="G25" s="54"/>
      <c r="H25" s="54"/>
      <c r="I25" s="55"/>
      <c r="J25" s="15">
        <v>95</v>
      </c>
      <c r="K25" s="15">
        <v>87</v>
      </c>
      <c r="L25" s="15">
        <v>89</v>
      </c>
      <c r="M25" s="15">
        <v>0</v>
      </c>
      <c r="N25" s="9">
        <f t="shared" si="0"/>
        <v>67.75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3" t="s">
        <v>43</v>
      </c>
      <c r="E26" s="54"/>
      <c r="F26" s="54"/>
      <c r="G26" s="54"/>
      <c r="H26" s="54"/>
      <c r="I26" s="55"/>
      <c r="J26" s="15">
        <v>95</v>
      </c>
      <c r="K26" s="15">
        <v>87</v>
      </c>
      <c r="L26" s="15">
        <v>89</v>
      </c>
      <c r="M26" s="15">
        <v>0</v>
      </c>
      <c r="N26" s="9">
        <f t="shared" si="0"/>
        <v>67.75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3" t="s">
        <v>44</v>
      </c>
      <c r="E27" s="54"/>
      <c r="F27" s="54"/>
      <c r="G27" s="54"/>
      <c r="H27" s="54"/>
      <c r="I27" s="55"/>
      <c r="J27" s="15">
        <v>95</v>
      </c>
      <c r="K27" s="15">
        <v>87</v>
      </c>
      <c r="L27" s="15">
        <v>89</v>
      </c>
      <c r="M27" s="15">
        <v>0</v>
      </c>
      <c r="N27" s="9">
        <f t="shared" si="0"/>
        <v>67.75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6" t="s">
        <v>45</v>
      </c>
      <c r="E28" s="56"/>
      <c r="F28" s="56"/>
      <c r="G28" s="56"/>
      <c r="H28" s="56"/>
      <c r="I28" s="56"/>
      <c r="J28" s="15">
        <v>95</v>
      </c>
      <c r="K28" s="15">
        <v>87</v>
      </c>
      <c r="L28" s="15">
        <v>89</v>
      </c>
      <c r="M28" s="15">
        <v>0</v>
      </c>
      <c r="N28" s="9">
        <f t="shared" si="0"/>
        <v>67.75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6" t="s">
        <v>46</v>
      </c>
      <c r="E29" s="56"/>
      <c r="F29" s="56"/>
      <c r="G29" s="56"/>
      <c r="H29" s="56"/>
      <c r="I29" s="56"/>
      <c r="J29" s="15">
        <v>95</v>
      </c>
      <c r="K29" s="15">
        <v>87</v>
      </c>
      <c r="L29" s="15">
        <v>90</v>
      </c>
      <c r="M29" s="15">
        <v>0</v>
      </c>
      <c r="N29" s="9">
        <f t="shared" si="0"/>
        <v>68</v>
      </c>
      <c r="O29" s="22"/>
      <c r="P29" s="22"/>
      <c r="Q29" s="22"/>
      <c r="R29" s="25"/>
    </row>
    <row r="30" spans="2:18" x14ac:dyDescent="0.25">
      <c r="B30" s="6">
        <v>22</v>
      </c>
      <c r="C30" s="21" t="s">
        <v>170</v>
      </c>
      <c r="D30" s="56" t="s">
        <v>169</v>
      </c>
      <c r="E30" s="56"/>
      <c r="F30" s="56"/>
      <c r="G30" s="56"/>
      <c r="H30" s="56"/>
      <c r="I30" s="56"/>
      <c r="J30" s="15">
        <v>95</v>
      </c>
      <c r="K30" s="15">
        <v>87</v>
      </c>
      <c r="L30" s="15">
        <v>90</v>
      </c>
      <c r="M30" s="15">
        <v>0</v>
      </c>
      <c r="N30" s="9">
        <f t="shared" si="0"/>
        <v>68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76</v>
      </c>
      <c r="D31" s="56" t="s">
        <v>47</v>
      </c>
      <c r="E31" s="56"/>
      <c r="F31" s="56"/>
      <c r="G31" s="56"/>
      <c r="H31" s="56"/>
      <c r="I31" s="56"/>
      <c r="J31" s="15">
        <v>95</v>
      </c>
      <c r="K31" s="15">
        <v>87</v>
      </c>
      <c r="L31" s="15">
        <v>90</v>
      </c>
      <c r="M31" s="15">
        <v>0</v>
      </c>
      <c r="N31" s="9">
        <f t="shared" si="0"/>
        <v>68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77</v>
      </c>
      <c r="D32" s="56" t="s">
        <v>48</v>
      </c>
      <c r="E32" s="56"/>
      <c r="F32" s="56"/>
      <c r="G32" s="56"/>
      <c r="H32" s="56"/>
      <c r="I32" s="56"/>
      <c r="J32" s="15">
        <v>95</v>
      </c>
      <c r="K32" s="15">
        <v>87</v>
      </c>
      <c r="L32" s="15">
        <v>90</v>
      </c>
      <c r="M32" s="15">
        <v>0</v>
      </c>
      <c r="N32" s="9">
        <f t="shared" si="0"/>
        <v>68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78</v>
      </c>
      <c r="D33" s="56" t="s">
        <v>49</v>
      </c>
      <c r="E33" s="56"/>
      <c r="F33" s="56"/>
      <c r="G33" s="56"/>
      <c r="H33" s="56"/>
      <c r="I33" s="56"/>
      <c r="J33" s="15">
        <v>95</v>
      </c>
      <c r="K33" s="15">
        <v>87</v>
      </c>
      <c r="L33" s="15">
        <v>90</v>
      </c>
      <c r="M33" s="15">
        <v>0</v>
      </c>
      <c r="N33" s="9">
        <f t="shared" si="0"/>
        <v>68</v>
      </c>
      <c r="O33" s="22"/>
      <c r="P33" s="22"/>
      <c r="Q33" s="22"/>
      <c r="R33" s="25"/>
    </row>
    <row r="34" spans="2:18" x14ac:dyDescent="0.25">
      <c r="B34" s="6">
        <v>26</v>
      </c>
      <c r="C34" s="21" t="s">
        <v>79</v>
      </c>
      <c r="D34" s="56" t="s">
        <v>50</v>
      </c>
      <c r="E34" s="56"/>
      <c r="F34" s="56"/>
      <c r="G34" s="56"/>
      <c r="H34" s="56"/>
      <c r="I34" s="56"/>
      <c r="J34" s="15">
        <v>95</v>
      </c>
      <c r="K34" s="15">
        <v>87</v>
      </c>
      <c r="L34" s="15">
        <v>90</v>
      </c>
      <c r="M34" s="15">
        <v>0</v>
      </c>
      <c r="N34" s="9">
        <f t="shared" si="0"/>
        <v>68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80</v>
      </c>
      <c r="D35" s="56" t="s">
        <v>51</v>
      </c>
      <c r="E35" s="56"/>
      <c r="F35" s="56"/>
      <c r="G35" s="56"/>
      <c r="H35" s="56"/>
      <c r="I35" s="56"/>
      <c r="J35" s="15">
        <v>95</v>
      </c>
      <c r="K35" s="15">
        <v>87</v>
      </c>
      <c r="L35" s="15">
        <v>89</v>
      </c>
      <c r="M35" s="15">
        <v>0</v>
      </c>
      <c r="N35" s="9">
        <f t="shared" si="0"/>
        <v>67.75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81</v>
      </c>
      <c r="D36" s="56" t="s">
        <v>52</v>
      </c>
      <c r="E36" s="56"/>
      <c r="F36" s="56"/>
      <c r="G36" s="56"/>
      <c r="H36" s="56"/>
      <c r="I36" s="56"/>
      <c r="J36" s="15">
        <v>95</v>
      </c>
      <c r="K36" s="15">
        <v>87</v>
      </c>
      <c r="L36" s="15">
        <v>89</v>
      </c>
      <c r="M36" s="15">
        <v>0</v>
      </c>
      <c r="N36" s="9">
        <f t="shared" si="0"/>
        <v>67.75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82</v>
      </c>
      <c r="D37" s="56" t="s">
        <v>53</v>
      </c>
      <c r="E37" s="56"/>
      <c r="F37" s="56"/>
      <c r="G37" s="56"/>
      <c r="H37" s="56"/>
      <c r="I37" s="56"/>
      <c r="J37" s="15">
        <v>95</v>
      </c>
      <c r="K37" s="15">
        <v>87</v>
      </c>
      <c r="L37" s="15">
        <v>89</v>
      </c>
      <c r="M37" s="15">
        <v>0</v>
      </c>
      <c r="N37" s="9">
        <f t="shared" si="0"/>
        <v>67.75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83</v>
      </c>
      <c r="D38" s="56" t="s">
        <v>54</v>
      </c>
      <c r="E38" s="56"/>
      <c r="F38" s="56"/>
      <c r="G38" s="56"/>
      <c r="H38" s="56"/>
      <c r="I38" s="56"/>
      <c r="J38" s="15">
        <v>95</v>
      </c>
      <c r="K38" s="15">
        <v>87</v>
      </c>
      <c r="L38" s="15">
        <v>89</v>
      </c>
      <c r="M38" s="15">
        <v>0</v>
      </c>
      <c r="N38" s="9">
        <f t="shared" si="0"/>
        <v>67.75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84</v>
      </c>
      <c r="D39" s="56" t="s">
        <v>55</v>
      </c>
      <c r="E39" s="56"/>
      <c r="F39" s="56"/>
      <c r="G39" s="56"/>
      <c r="H39" s="56"/>
      <c r="I39" s="56"/>
      <c r="J39" s="15">
        <v>95</v>
      </c>
      <c r="K39" s="15">
        <v>87</v>
      </c>
      <c r="L39" s="15">
        <v>90</v>
      </c>
      <c r="M39" s="15">
        <v>0</v>
      </c>
      <c r="N39" s="9">
        <f t="shared" si="0"/>
        <v>68</v>
      </c>
      <c r="O39" s="22"/>
      <c r="P39" s="22"/>
      <c r="Q39" s="22"/>
      <c r="R39" s="25"/>
    </row>
    <row r="40" spans="2:18" x14ac:dyDescent="0.25">
      <c r="B40" s="6">
        <v>32</v>
      </c>
      <c r="C40" s="21" t="s">
        <v>85</v>
      </c>
      <c r="D40" s="56" t="s">
        <v>56</v>
      </c>
      <c r="E40" s="56"/>
      <c r="F40" s="56"/>
      <c r="G40" s="56"/>
      <c r="H40" s="56"/>
      <c r="I40" s="56"/>
      <c r="J40" s="15">
        <v>95</v>
      </c>
      <c r="K40" s="15">
        <v>87</v>
      </c>
      <c r="L40" s="15">
        <v>90</v>
      </c>
      <c r="M40" s="15">
        <v>0</v>
      </c>
      <c r="N40" s="9">
        <f t="shared" si="0"/>
        <v>68</v>
      </c>
      <c r="O40" s="22"/>
      <c r="P40" s="22"/>
      <c r="Q40" s="22"/>
      <c r="R40" s="25"/>
    </row>
    <row r="41" spans="2:18" x14ac:dyDescent="0.25">
      <c r="C41"/>
      <c r="E41" s="1"/>
      <c r="H41" s="34" t="s">
        <v>18</v>
      </c>
      <c r="I41" s="34"/>
      <c r="J41" s="10">
        <f>COUNTIF(J9:J40,"&gt;=70")</f>
        <v>32</v>
      </c>
      <c r="K41" s="10">
        <f>COUNTIF(K9:K40,"&gt;=70")</f>
        <v>32</v>
      </c>
      <c r="L41" s="10">
        <f>COUNTIF(L9:L40,"&gt;=70")</f>
        <v>32</v>
      </c>
      <c r="M41" s="10">
        <f>COUNTIF(M9:M40,"&gt;=70")</f>
        <v>0</v>
      </c>
      <c r="N41" s="18">
        <f>COUNTIF(N9:N40,"&gt;=70")</f>
        <v>0</v>
      </c>
      <c r="O41" s="22"/>
      <c r="P41" s="22"/>
      <c r="Q41" s="22"/>
      <c r="R41" s="30"/>
    </row>
    <row r="42" spans="2:18" x14ac:dyDescent="0.25">
      <c r="C42"/>
      <c r="E42" s="7"/>
      <c r="H42" s="39" t="s">
        <v>19</v>
      </c>
      <c r="I42" s="39"/>
      <c r="J42" s="11">
        <f>COUNTIF(J9:J40,"&lt;70")</f>
        <v>0</v>
      </c>
      <c r="K42" s="11">
        <f>COUNTIF(K9:K40,"&lt;70")</f>
        <v>0</v>
      </c>
      <c r="L42" s="11">
        <f>COUNTIF(L9:L40,"&lt;70")</f>
        <v>0</v>
      </c>
      <c r="M42" s="11">
        <f>COUNTIF(M9:M40,"&lt;70")</f>
        <v>32</v>
      </c>
      <c r="N42" s="11">
        <f>COUNTIF(N9:N40,"&lt;70")</f>
        <v>32</v>
      </c>
      <c r="O42" s="22"/>
      <c r="P42" s="22"/>
      <c r="Q42" s="22"/>
      <c r="R42" s="27"/>
    </row>
    <row r="43" spans="2:18" x14ac:dyDescent="0.25">
      <c r="C43"/>
      <c r="H43" s="39" t="s">
        <v>20</v>
      </c>
      <c r="I43" s="39"/>
      <c r="J43" s="11">
        <f>COUNT(J9:J40)</f>
        <v>32</v>
      </c>
      <c r="K43" s="11">
        <f>COUNT(K9:K40)</f>
        <v>32</v>
      </c>
      <c r="L43" s="11">
        <f>COUNT(L9:L40)</f>
        <v>32</v>
      </c>
      <c r="M43" s="11">
        <f>COUNT(M9:M40)</f>
        <v>32</v>
      </c>
      <c r="N43" s="11">
        <f>COUNT(N9:N40)</f>
        <v>32</v>
      </c>
      <c r="O43" s="22"/>
      <c r="P43" s="22"/>
      <c r="Q43" s="22"/>
      <c r="R43" s="27"/>
    </row>
    <row r="44" spans="2:18" x14ac:dyDescent="0.25">
      <c r="C44"/>
      <c r="E44" s="1"/>
      <c r="H44" s="40" t="s">
        <v>15</v>
      </c>
      <c r="I44" s="40"/>
      <c r="J44" s="12">
        <f>J41/J43</f>
        <v>1</v>
      </c>
      <c r="K44" s="13">
        <f t="shared" ref="K44:N44" si="1">K41/K43</f>
        <v>1</v>
      </c>
      <c r="L44" s="13">
        <f t="shared" si="1"/>
        <v>1</v>
      </c>
      <c r="M44" s="13">
        <f t="shared" si="1"/>
        <v>0</v>
      </c>
      <c r="N44" s="13">
        <f t="shared" si="1"/>
        <v>0</v>
      </c>
      <c r="O44" s="24"/>
      <c r="P44" s="24"/>
      <c r="Q44" s="24"/>
      <c r="R44" s="31"/>
    </row>
    <row r="45" spans="2:18" x14ac:dyDescent="0.25">
      <c r="C45"/>
      <c r="E45" s="1"/>
      <c r="H45" s="40" t="s">
        <v>16</v>
      </c>
      <c r="I45" s="40"/>
      <c r="J45" s="12">
        <f>J42/J43</f>
        <v>0</v>
      </c>
      <c r="K45" s="12">
        <f t="shared" ref="K45:N45" si="2">K42/K43</f>
        <v>0</v>
      </c>
      <c r="L45" s="12">
        <f t="shared" si="2"/>
        <v>0</v>
      </c>
      <c r="M45" s="13">
        <f t="shared" si="2"/>
        <v>1</v>
      </c>
      <c r="N45" s="13">
        <f t="shared" si="2"/>
        <v>1</v>
      </c>
      <c r="O45" s="24"/>
      <c r="P45" s="24"/>
      <c r="Q45" s="24"/>
      <c r="R45" s="31"/>
    </row>
    <row r="46" spans="2:18" x14ac:dyDescent="0.25">
      <c r="C46"/>
      <c r="E46" s="7"/>
      <c r="O46" s="23"/>
      <c r="P46" s="23"/>
      <c r="Q46" s="23"/>
    </row>
    <row r="47" spans="2:18" x14ac:dyDescent="0.25">
      <c r="D47" s="1"/>
      <c r="E47" s="7"/>
    </row>
    <row r="48" spans="2:18" x14ac:dyDescent="0.25">
      <c r="G48" s="41"/>
      <c r="H48" s="41"/>
      <c r="I48" s="41"/>
      <c r="J48" s="41"/>
      <c r="K48" s="41"/>
      <c r="L48" s="41"/>
      <c r="M48" s="41"/>
      <c r="N48" s="41"/>
    </row>
    <row r="49" spans="7:14" x14ac:dyDescent="0.25">
      <c r="G49" s="38" t="s">
        <v>17</v>
      </c>
      <c r="H49" s="38"/>
      <c r="I49" s="38"/>
      <c r="J49" s="38"/>
      <c r="K49" s="38"/>
      <c r="L49" s="38"/>
      <c r="M49" s="38"/>
      <c r="N49" s="38"/>
    </row>
  </sheetData>
  <mergeCells count="46">
    <mergeCell ref="D13:I13"/>
    <mergeCell ref="B2:Q2"/>
    <mergeCell ref="C3:Q3"/>
    <mergeCell ref="J4:K4"/>
    <mergeCell ref="O4:P4"/>
    <mergeCell ref="D6:G6"/>
    <mergeCell ref="I6:J6"/>
    <mergeCell ref="D12:I12"/>
    <mergeCell ref="D8:I8"/>
    <mergeCell ref="D9:I9"/>
    <mergeCell ref="D10:I10"/>
    <mergeCell ref="D11:I11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7:I37"/>
    <mergeCell ref="D25:I25"/>
    <mergeCell ref="D26:I26"/>
    <mergeCell ref="D27:I27"/>
    <mergeCell ref="D28:I28"/>
    <mergeCell ref="D29:I29"/>
    <mergeCell ref="D31:I31"/>
    <mergeCell ref="D30:I30"/>
    <mergeCell ref="D32:I32"/>
    <mergeCell ref="D33:I33"/>
    <mergeCell ref="D34:I34"/>
    <mergeCell ref="D35:I35"/>
    <mergeCell ref="D36:I36"/>
    <mergeCell ref="G49:N49"/>
    <mergeCell ref="D38:I38"/>
    <mergeCell ref="D39:I39"/>
    <mergeCell ref="D40:I40"/>
    <mergeCell ref="H41:I41"/>
    <mergeCell ref="H42:I42"/>
    <mergeCell ref="H43:I43"/>
    <mergeCell ref="H44:I44"/>
    <mergeCell ref="H45:I45"/>
    <mergeCell ref="G48:N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MET. NUM A</vt:lpstr>
      <vt:lpstr>MET. NUM. B</vt:lpstr>
      <vt:lpstr>REDES E INTERFACES</vt:lpstr>
      <vt:lpstr>ROBOTICA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MTI. Roberto Esteban Guerrero Hdez.</cp:lastModifiedBy>
  <cp:lastPrinted>2024-09-26T04:35:49Z</cp:lastPrinted>
  <dcterms:created xsi:type="dcterms:W3CDTF">2023-03-14T19:16:59Z</dcterms:created>
  <dcterms:modified xsi:type="dcterms:W3CDTF">2025-05-16T05:44:40Z</dcterms:modified>
</cp:coreProperties>
</file>