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Desktop\INSTRUM FEB-JUN-2025\CALIF FEBJUN25 FJTP\"/>
    </mc:Choice>
  </mc:AlternateContent>
  <bookViews>
    <workbookView xWindow="0" yWindow="0" windowWidth="20490" windowHeight="7665"/>
  </bookViews>
  <sheets>
    <sheet name="SUBEST. ELECT. 802B " sheetId="6" r:id="rId1"/>
    <sheet name="MAQS. ELECT. 602 A" sheetId="3" r:id="rId2"/>
    <sheet name="MAQS. ELECT. 602 B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D16" i="5"/>
  <c r="D15" i="5"/>
  <c r="D14" i="5"/>
  <c r="D13" i="5"/>
  <c r="D12" i="5"/>
  <c r="D11" i="5"/>
  <c r="D10" i="5"/>
  <c r="D9" i="5"/>
  <c r="C9" i="5"/>
  <c r="C10" i="5"/>
  <c r="C11" i="5"/>
  <c r="C12" i="5"/>
  <c r="C13" i="5"/>
  <c r="C14" i="5"/>
  <c r="C15" i="5"/>
  <c r="C16" i="5"/>
  <c r="C17" i="5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J43" i="5" l="1"/>
  <c r="P39" i="6" l="1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K37" i="6"/>
  <c r="Q36" i="6"/>
  <c r="P45" i="5"/>
  <c r="O45" i="5"/>
  <c r="N45" i="5"/>
  <c r="M45" i="5"/>
  <c r="L45" i="5"/>
  <c r="K45" i="5"/>
  <c r="P44" i="5"/>
  <c r="O44" i="5"/>
  <c r="N44" i="5"/>
  <c r="M44" i="5"/>
  <c r="L44" i="5"/>
  <c r="K44" i="5"/>
  <c r="P43" i="5"/>
  <c r="O43" i="5"/>
  <c r="N43" i="5"/>
  <c r="M43" i="5"/>
  <c r="M46" i="5" s="1"/>
  <c r="L43" i="5"/>
  <c r="K43" i="5"/>
  <c r="Q42" i="5"/>
  <c r="P38" i="3"/>
  <c r="O38" i="3"/>
  <c r="N38" i="3"/>
  <c r="M38" i="3"/>
  <c r="L38" i="3"/>
  <c r="P37" i="3"/>
  <c r="O37" i="3"/>
  <c r="N37" i="3"/>
  <c r="M37" i="3"/>
  <c r="L37" i="3"/>
  <c r="P36" i="3"/>
  <c r="O36" i="3"/>
  <c r="N36" i="3"/>
  <c r="N39" i="3" s="1"/>
  <c r="M36" i="3"/>
  <c r="M39" i="3" s="1"/>
  <c r="L36" i="3"/>
  <c r="K36" i="3"/>
  <c r="J36" i="3"/>
  <c r="O40" i="6" l="1"/>
  <c r="P40" i="6"/>
  <c r="P41" i="6"/>
  <c r="N40" i="6"/>
  <c r="L41" i="6"/>
  <c r="L40" i="6"/>
  <c r="K40" i="6"/>
  <c r="L46" i="5"/>
  <c r="P46" i="5"/>
  <c r="M47" i="5"/>
  <c r="M40" i="3"/>
  <c r="L39" i="3"/>
  <c r="P39" i="3"/>
  <c r="N40" i="3"/>
  <c r="N41" i="6"/>
  <c r="K41" i="6"/>
  <c r="M40" i="6"/>
  <c r="K39" i="3"/>
  <c r="O39" i="3"/>
  <c r="K40" i="3"/>
  <c r="O40" i="3"/>
  <c r="L40" i="3"/>
  <c r="P40" i="3"/>
  <c r="N47" i="5"/>
  <c r="N46" i="5"/>
  <c r="K47" i="5"/>
  <c r="O47" i="5"/>
  <c r="K46" i="5"/>
  <c r="O46" i="5"/>
  <c r="L47" i="5"/>
  <c r="P47" i="5"/>
  <c r="J47" i="5"/>
  <c r="J46" i="5"/>
  <c r="Q45" i="5"/>
  <c r="J39" i="3"/>
  <c r="Q38" i="3"/>
  <c r="J40" i="3"/>
  <c r="J41" i="6"/>
  <c r="J40" i="6"/>
  <c r="Q39" i="6"/>
  <c r="M41" i="6"/>
  <c r="O41" i="6"/>
  <c r="Q37" i="6"/>
  <c r="Q38" i="6"/>
  <c r="Q41" i="6" s="1"/>
  <c r="Q43" i="5"/>
  <c r="Q44" i="5"/>
  <c r="Q36" i="3"/>
  <c r="Q37" i="3"/>
  <c r="Q46" i="5" l="1"/>
  <c r="Q47" i="5"/>
  <c r="Q40" i="3"/>
  <c r="Q39" i="3"/>
  <c r="Q40" i="6"/>
</calcChain>
</file>

<file path=xl/sharedStrings.xml><?xml version="1.0" encoding="utf-8"?>
<sst xmlns="http://schemas.openxmlformats.org/spreadsheetml/2006/main" count="262" uniqueCount="64">
  <si>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</si>
  <si>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</si>
  <si>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</si>
  <si>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</si>
  <si>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</si>
  <si>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</si>
  <si>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</si>
  <si>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</si>
  <si>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</si>
  <si>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</si>
  <si>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</si>
  <si>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</si>
  <si>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</si>
  <si>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</si>
  <si>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</si>
  <si>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</si>
  <si>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</si>
  <si>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</si>
  <si>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</si>
  <si>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</si>
  <si>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</si>
  <si>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</si>
  <si>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</si>
  <si>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</si>
  <si>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FCO. JAVIER TORRES PEREZ</t>
  </si>
  <si>
    <t>MALAGA GRACIA JESUS ALBERTO</t>
  </si>
  <si>
    <t>MIL LOPEZ ANTONIO CARLOS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</si>
  <si>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</si>
  <si>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</si>
  <si>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</si>
  <si>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</si>
  <si>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</si>
  <si>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</si>
  <si>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 DANIEL</t>
  </si>
  <si>
    <t>ZETINA CHIGO JHAIR ALEXIS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</si>
  <si>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</si>
  <si>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</si>
  <si>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</si>
  <si>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</si>
  <si>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</si>
  <si>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</si>
  <si>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</si>
  <si>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</si>
  <si>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</si>
  <si>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</si>
  <si>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</si>
  <si>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</si>
  <si>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</si>
  <si>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</si>
  <si>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</si>
  <si>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</si>
  <si>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</si>
  <si>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</si>
  <si>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</si>
  <si>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VELASCO HERNANDEZ OSVAL DANIEL</t>
  </si>
  <si>
    <t>VELASCO QUINO ARTURO DE JESUS</t>
  </si>
  <si>
    <t>VICTORIO PALAYOT JESÚS MANUEL</t>
  </si>
  <si>
    <t>XOLO ARRES BRANDON EMMANUEL</t>
  </si>
  <si>
    <t>MAQUINAS ELECTRICAS</t>
  </si>
  <si>
    <t>602-B</t>
  </si>
  <si>
    <t>FEBRERO - JUNIO 2025</t>
  </si>
  <si>
    <t>602- A</t>
  </si>
  <si>
    <t>802 B</t>
  </si>
  <si>
    <t>SUBESTACIONES ELECTRICAS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</si>
</sst>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 MT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8" fillId="0" borderId="10" xfId="0" applyNumberFormat="1" applyFont="1" applyFill="1" applyBorder="1" applyAlignment="1">
      <alignment horizontal="center" vertical="top" shrinkToFit="1"/>
    </xf>
    <xf numFmtId="0" fontId="7" fillId="0" borderId="1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4" fillId="0" borderId="9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58202503051943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8">
          <cell r="B8" t="str">
            <v>211U0607</v>
          </cell>
          <cell r="D8" t="str">
            <v>ATAXCA PEREZ LIZETTE DE LOS ANGELES</v>
          </cell>
        </row>
        <row r="9">
          <cell r="B9" t="str">
            <v>211U0133</v>
          </cell>
          <cell r="D9" t="str">
            <v>CHONTAL HERNANDEZ ALDO</v>
          </cell>
        </row>
        <row r="10">
          <cell r="B10" t="str">
            <v>211U0140</v>
          </cell>
          <cell r="D10" t="str">
            <v>FERMAN XALA LEYKO EULOGIO</v>
          </cell>
        </row>
        <row r="11">
          <cell r="B11" t="str">
            <v>211U0141</v>
          </cell>
          <cell r="D11" t="str">
            <v>FIGUEROA CORRO JUNI ALAN</v>
          </cell>
        </row>
        <row r="12">
          <cell r="B12" t="str">
            <v>211U0610</v>
          </cell>
          <cell r="D12" t="str">
            <v>GONZALEZ ROMERO CARLOS MANUEL</v>
          </cell>
        </row>
        <row r="13">
          <cell r="B13" t="str">
            <v>201U0072</v>
          </cell>
          <cell r="D13" t="str">
            <v>HERNANDEZ JIMENEZ JOSE FRANCISCO</v>
          </cell>
        </row>
        <row r="14">
          <cell r="B14" t="str">
            <v>211U0142</v>
          </cell>
          <cell r="D14" t="str">
            <v>HERNANDEZ OLEA ENRIQUE</v>
          </cell>
        </row>
        <row r="15">
          <cell r="B15" t="str">
            <v>211U0144</v>
          </cell>
          <cell r="D15" t="str">
            <v>LINARES ZUNIGA ARIANA</v>
          </cell>
        </row>
        <row r="16">
          <cell r="B16" t="str">
            <v>211U0611</v>
          </cell>
          <cell r="D16" t="str">
            <v>MARTINEZ HERNANDEZ ISAAC</v>
          </cell>
        </row>
        <row r="17">
          <cell r="B17" t="str">
            <v>211U0148</v>
          </cell>
          <cell r="D17" t="str">
            <v>MIROS TOLEDO RUBEN ERUBIEL</v>
          </cell>
        </row>
        <row r="18">
          <cell r="B18" t="str">
            <v>211U0149</v>
          </cell>
          <cell r="D18" t="str">
            <v>MONTAN COMI DANIEL</v>
          </cell>
        </row>
        <row r="19">
          <cell r="B19" t="str">
            <v>211U0583</v>
          </cell>
          <cell r="D19" t="str">
            <v>PALAFOX RAMIREZ ISMAEL</v>
          </cell>
        </row>
        <row r="20">
          <cell r="B20" t="str">
            <v>211U0158</v>
          </cell>
          <cell r="D20" t="str">
            <v>SAN JUAN PEREZ JAIRO MISAEL</v>
          </cell>
        </row>
        <row r="21">
          <cell r="B21" t="str">
            <v>211U0160</v>
          </cell>
          <cell r="D21" t="str">
            <v>SANTOS FIGUEROA MIGUEL ALDAIR</v>
          </cell>
        </row>
        <row r="22">
          <cell r="B22" t="str">
            <v>211U0164</v>
          </cell>
          <cell r="D22" t="str">
            <v>TOME MACARIO ANTONIO</v>
          </cell>
        </row>
        <row r="23">
          <cell r="B23" t="str">
            <v>211U0650</v>
          </cell>
          <cell r="D23" t="str">
            <v>VICTORIO PALAYOT JOSE ANTONIO</v>
          </cell>
        </row>
        <row r="24">
          <cell r="B24" t="str">
            <v>211U0564</v>
          </cell>
          <cell r="D24" t="str">
            <v>XALA OLMEDO JOHAHAM JOSE</v>
          </cell>
        </row>
        <row r="25">
          <cell r="B25" t="str">
            <v>211U0169</v>
          </cell>
          <cell r="D25" t="str">
            <v>XOLO MACHUCHO KAREN AILEE</v>
          </cell>
        </row>
        <row r="35">
          <cell r="B35" t="str">
            <v>221U0137</v>
          </cell>
          <cell r="D35" t="str">
            <v>AGUILAR CHONTAL HUGO ALBERTO</v>
          </cell>
        </row>
        <row r="36">
          <cell r="B36" t="str">
            <v>221U0138</v>
          </cell>
          <cell r="D36" t="str">
            <v>AQUINO TOGA EDGAR</v>
          </cell>
        </row>
        <row r="37">
          <cell r="B37" t="str">
            <v>221U0142</v>
          </cell>
          <cell r="D37" t="str">
            <v>BAXIN IXTEPAN CARLOS</v>
          </cell>
        </row>
        <row r="38">
          <cell r="B38" t="str">
            <v>221U0145</v>
          </cell>
          <cell r="D38" t="str">
            <v>CHACHA CHAGALA JESUS ANTONIO</v>
          </cell>
        </row>
        <row r="39">
          <cell r="B39" t="str">
            <v>221U0147</v>
          </cell>
          <cell r="D39" t="str">
            <v>CHIGO AGUIRRE ANA GUADALUPE</v>
          </cell>
        </row>
        <row r="40">
          <cell r="B40" t="str">
            <v>221U0148</v>
          </cell>
          <cell r="D40" t="str">
            <v>CHIPOL SINACA JOSELYN</v>
          </cell>
        </row>
        <row r="41">
          <cell r="B41" t="str">
            <v>221U0151</v>
          </cell>
          <cell r="D41" t="str">
            <v>COYOLT GORGONIO ZURIEL ALBERTO</v>
          </cell>
        </row>
        <row r="42">
          <cell r="B42" t="str">
            <v>221U0154</v>
          </cell>
          <cell r="D42" t="str">
            <v>DURAN ALVARADO GUSTAVO ISRAEL</v>
          </cell>
        </row>
        <row r="43">
          <cell r="B43" t="str">
            <v>221U0182</v>
          </cell>
          <cell r="D43" t="str">
            <v>HERNANDEZ FONSECA JAIME</v>
          </cell>
        </row>
        <row r="44">
          <cell r="B44" t="str">
            <v>221U0156</v>
          </cell>
          <cell r="D44" t="str">
            <v>HERNANDEZ QUINO JOSE MANUEL</v>
          </cell>
        </row>
        <row r="45">
          <cell r="B45" t="str">
            <v>221U0259</v>
          </cell>
          <cell r="D45" t="str">
            <v>ISIDORO BENITEZ SAMIR</v>
          </cell>
        </row>
        <row r="46">
          <cell r="B46" t="str">
            <v>221U0183</v>
          </cell>
          <cell r="D46" t="str">
            <v>LEON LOZANO JOSE ALEJANDRO</v>
          </cell>
        </row>
        <row r="47">
          <cell r="B47" t="str">
            <v>221U0159</v>
          </cell>
          <cell r="D47" t="str">
            <v>MALAGA PUCHETA MANUEL ALEJANDRO</v>
          </cell>
        </row>
        <row r="48">
          <cell r="B48" t="str">
            <v>221U0160</v>
          </cell>
          <cell r="D48" t="str">
            <v>MARTINEZ AGUILAR ALEJANDRO</v>
          </cell>
        </row>
        <row r="49">
          <cell r="B49" t="str">
            <v>221U0161</v>
          </cell>
          <cell r="D49" t="str">
            <v>MAXO COTA MILAGROS MONTSERRAT</v>
          </cell>
        </row>
        <row r="50">
          <cell r="B50" t="str">
            <v>221U0163</v>
          </cell>
          <cell r="D50" t="str">
            <v>MIXTEGA BELLI ERNESTO SANTOS</v>
          </cell>
        </row>
        <row r="51">
          <cell r="B51" t="str">
            <v>221U0841</v>
          </cell>
          <cell r="D51" t="str">
            <v>PATLAX ALARCON MOISES</v>
          </cell>
        </row>
        <row r="52">
          <cell r="B52" t="str">
            <v>221U0167</v>
          </cell>
          <cell r="D52" t="str">
            <v>POLITO MALAGA LUIS GERARDO</v>
          </cell>
        </row>
        <row r="53">
          <cell r="B53" t="str">
            <v>221U0171</v>
          </cell>
          <cell r="D53" t="str">
            <v>REYNADA PREZA HUGO DANIEL</v>
          </cell>
        </row>
        <row r="54">
          <cell r="B54" t="str">
            <v>221U0173</v>
          </cell>
          <cell r="D54" t="str">
            <v>RODRIGUEZ MARTINEZ LUIS ALFREDO</v>
          </cell>
        </row>
        <row r="55">
          <cell r="B55" t="str">
            <v>221U0174</v>
          </cell>
          <cell r="D55" t="str">
            <v>RODRIGUEZ PEREZ MARIA GUADALUPE</v>
          </cell>
        </row>
        <row r="56">
          <cell r="B56" t="str">
            <v>191U0147</v>
          </cell>
          <cell r="D56" t="str">
            <v>ROMERO QUINTO JOSHUA</v>
          </cell>
        </row>
        <row r="57">
          <cell r="B57" t="str">
            <v>221U0176</v>
          </cell>
          <cell r="D57" t="str">
            <v>SEBA BAXIN JUAN JOSE</v>
          </cell>
        </row>
        <row r="58">
          <cell r="B58" t="str">
            <v>221U0181</v>
          </cell>
          <cell r="D58" t="str">
            <v>VELASCO HERNANDEZ OSVAL DANIEL</v>
          </cell>
        </row>
        <row r="59">
          <cell r="B59" t="str">
            <v>221U0178</v>
          </cell>
          <cell r="D59" t="str">
            <v>VELASCO QUINO ARTURO DE JESUS</v>
          </cell>
        </row>
        <row r="60">
          <cell r="B60" t="str">
            <v>221U0179</v>
          </cell>
          <cell r="D60" t="str">
            <v>VICTORIO PALAYOT JESUS MANUEL</v>
          </cell>
        </row>
        <row r="69">
          <cell r="B69" t="str">
            <v>221U0135</v>
          </cell>
          <cell r="D69" t="str">
            <v>ABRAJAN GONZALEZ ANGEL</v>
          </cell>
        </row>
        <row r="70">
          <cell r="B70" t="str">
            <v>221U0139</v>
          </cell>
          <cell r="D70" t="str">
            <v>AVILES GONZALEZ ROBERTO CARLO</v>
          </cell>
        </row>
        <row r="71">
          <cell r="B71" t="str">
            <v>221U0258</v>
          </cell>
          <cell r="D71" t="str">
            <v>CABRERA ECHAVARRIA JOSE ARMANDO</v>
          </cell>
        </row>
        <row r="72">
          <cell r="B72" t="str">
            <v>221U0149</v>
          </cell>
          <cell r="D72" t="str">
            <v>CHIPOL XOLO YAHVE ALEJANDRO</v>
          </cell>
        </row>
        <row r="73">
          <cell r="B73" t="str">
            <v>221U0152</v>
          </cell>
          <cell r="D73" t="str">
            <v>CRUZ GARCIA SANDRA</v>
          </cell>
        </row>
        <row r="74">
          <cell r="B74" t="str">
            <v>221U0155</v>
          </cell>
          <cell r="D74" t="str">
            <v>FISCAL AMBROS ERICK CANDELARIO</v>
          </cell>
        </row>
        <row r="75">
          <cell r="B75" t="str">
            <v>221U0164</v>
          </cell>
          <cell r="D75" t="str">
            <v>MONTIEL VILLASECA JOSE GUADALUPE</v>
          </cell>
        </row>
        <row r="76">
          <cell r="B76" t="str">
            <v>221U0177</v>
          </cell>
          <cell r="D76" t="str">
            <v>TEOBA ROSALES JUAN ANTONIO</v>
          </cell>
        </row>
        <row r="77">
          <cell r="B77" t="str">
            <v>211U0165</v>
          </cell>
          <cell r="D77" t="str">
            <v>TORRES MARTINEZ JAFET HERIBERTO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abSelected="1" zoomScale="136" zoomScaleNormal="136" workbookViewId="0">
      <selection activeCell="D6" sqref="D6:G6"/>
    </sheetView>
  </sheetViews>
  <sheetFormatPr baseColWidth="10" defaultRowHeight="1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63</v>
      </c>
      <c r="E4" s="39"/>
      <c r="F4" s="39"/>
      <c r="G4" s="39"/>
      <c r="I4" t="s">
        <v>1</v>
      </c>
      <c r="J4" s="40" t="s">
        <v>62</v>
      </c>
      <c r="K4" s="40"/>
      <c r="M4" t="s">
        <v>2</v>
      </c>
      <c r="N4" s="41">
        <v>45721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60</v>
      </c>
      <c r="E6" s="40"/>
      <c r="F6" s="40"/>
      <c r="G6" s="40"/>
      <c r="I6" s="24" t="s">
        <v>22</v>
      </c>
      <c r="J6" s="24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20">
        <v>1</v>
      </c>
      <c r="C9" s="21" t="str">
        <f>'[1]Table 1'!B8</f>
        <v>211U0607</v>
      </c>
      <c r="D9" s="36" t="str">
        <f>'[1]Table 1'!$D$8</f>
        <v>ATAXCA PEREZ LIZETTE DE LOS ANGELES</v>
      </c>
      <c r="E9" s="34"/>
      <c r="F9" s="34"/>
      <c r="G9" s="34"/>
      <c r="H9" s="34"/>
      <c r="I9" s="35"/>
      <c r="J9" s="19">
        <v>100</v>
      </c>
      <c r="K9" s="19"/>
      <c r="L9" s="19"/>
      <c r="M9" s="19"/>
      <c r="N9" s="19"/>
      <c r="O9" s="19"/>
      <c r="P9" s="19"/>
      <c r="Q9" s="9"/>
    </row>
    <row r="10" spans="2:18">
      <c r="B10" s="20">
        <v>2</v>
      </c>
      <c r="C10" s="21" t="str">
        <f>'[1]Table 1'!B9</f>
        <v>211U0133</v>
      </c>
      <c r="D10" s="36" t="str">
        <f>'[1]Table 1'!$D$9</f>
        <v>CHONTAL HERNANDEZ ALDO</v>
      </c>
      <c r="E10" s="34"/>
      <c r="F10" s="34"/>
      <c r="G10" s="34"/>
      <c r="H10" s="34"/>
      <c r="I10" s="35"/>
      <c r="J10" s="4">
        <v>100</v>
      </c>
      <c r="K10" s="4"/>
      <c r="L10" s="4"/>
      <c r="M10" s="4"/>
      <c r="N10" s="4"/>
      <c r="O10" s="4"/>
      <c r="P10" s="4"/>
      <c r="Q10" s="9"/>
    </row>
    <row r="11" spans="2:18">
      <c r="B11" s="20">
        <v>3</v>
      </c>
      <c r="C11" s="21" t="str">
        <f>'[1]Table 1'!B10</f>
        <v>211U0140</v>
      </c>
      <c r="D11" s="36" t="str">
        <f>'[1]Table 1'!$D$10</f>
        <v>FERMAN XALA LEYKO EULOGIO</v>
      </c>
      <c r="E11" s="34"/>
      <c r="F11" s="34"/>
      <c r="G11" s="34"/>
      <c r="H11" s="34"/>
      <c r="I11" s="35"/>
      <c r="J11" s="4">
        <v>100</v>
      </c>
      <c r="K11" s="4"/>
      <c r="L11" s="4"/>
      <c r="M11" s="4"/>
      <c r="N11" s="4"/>
      <c r="O11" s="4"/>
      <c r="P11" s="4"/>
      <c r="Q11" s="9"/>
    </row>
    <row r="12" spans="2:18">
      <c r="B12" s="20">
        <v>4</v>
      </c>
      <c r="C12" s="21" t="str">
        <f>'[1]Table 1'!B11</f>
        <v>211U0141</v>
      </c>
      <c r="D12" s="36" t="str">
        <f>'[1]Table 1'!$D$11</f>
        <v>FIGUEROA CORRO JUNI ALAN</v>
      </c>
      <c r="E12" s="34"/>
      <c r="F12" s="34"/>
      <c r="G12" s="34"/>
      <c r="H12" s="34"/>
      <c r="I12" s="35"/>
      <c r="J12" s="4">
        <v>100</v>
      </c>
      <c r="K12" s="4"/>
      <c r="L12" s="4"/>
      <c r="M12" s="4"/>
      <c r="N12" s="4"/>
      <c r="O12" s="4"/>
      <c r="P12" s="4"/>
      <c r="Q12" s="9"/>
    </row>
    <row r="13" spans="2:18">
      <c r="B13" s="20">
        <v>5</v>
      </c>
      <c r="C13" s="21" t="str">
        <f>'[1]Table 1'!B12</f>
        <v>211U0610</v>
      </c>
      <c r="D13" s="36" t="str">
        <f>'[1]Table 1'!$D$12</f>
        <v>GONZALEZ ROMERO CARLOS MANUEL</v>
      </c>
      <c r="E13" s="34"/>
      <c r="F13" s="34"/>
      <c r="G13" s="34"/>
      <c r="H13" s="34"/>
      <c r="I13" s="35"/>
      <c r="J13" s="4">
        <v>100</v>
      </c>
      <c r="K13" s="4"/>
      <c r="L13" s="4"/>
      <c r="M13" s="4"/>
      <c r="N13" s="4"/>
      <c r="O13" s="4"/>
      <c r="P13" s="4"/>
      <c r="Q13" s="9"/>
    </row>
    <row r="14" spans="2:18">
      <c r="B14" s="20">
        <v>6</v>
      </c>
      <c r="C14" s="21" t="str">
        <f>'[1]Table 1'!B13</f>
        <v>201U0072</v>
      </c>
      <c r="D14" s="36" t="str">
        <f>'[1]Table 1'!$D$13</f>
        <v>HERNANDEZ JIMENEZ JOSE FRANCISCO</v>
      </c>
      <c r="E14" s="34"/>
      <c r="F14" s="34"/>
      <c r="G14" s="34"/>
      <c r="H14" s="34"/>
      <c r="I14" s="35"/>
      <c r="J14" s="4">
        <v>90</v>
      </c>
      <c r="K14" s="4"/>
      <c r="L14" s="4"/>
      <c r="M14" s="4"/>
      <c r="N14" s="4"/>
      <c r="O14" s="4"/>
      <c r="P14" s="4"/>
      <c r="Q14" s="9"/>
    </row>
    <row r="15" spans="2:18">
      <c r="B15" s="20">
        <v>7</v>
      </c>
      <c r="C15" s="21" t="str">
        <f>'[1]Table 1'!B14</f>
        <v>211U0142</v>
      </c>
      <c r="D15" s="36" t="str">
        <f>'[1]Table 1'!$D$14</f>
        <v>HERNANDEZ OLEA ENRIQUE</v>
      </c>
      <c r="E15" s="34"/>
      <c r="F15" s="34"/>
      <c r="G15" s="34"/>
      <c r="H15" s="34"/>
      <c r="I15" s="35"/>
      <c r="J15" s="4">
        <v>90</v>
      </c>
      <c r="K15" s="4"/>
      <c r="L15" s="4"/>
      <c r="M15" s="4"/>
      <c r="N15" s="4"/>
      <c r="O15" s="4"/>
      <c r="P15" s="4"/>
      <c r="Q15" s="9"/>
    </row>
    <row r="16" spans="2:18">
      <c r="B16" s="20">
        <v>8</v>
      </c>
      <c r="C16" s="21" t="str">
        <f>'[1]Table 1'!B15</f>
        <v>211U0144</v>
      </c>
      <c r="D16" s="36" t="str">
        <f>'[1]Table 1'!$D$15</f>
        <v>LINARES ZUNIGA ARIANA</v>
      </c>
      <c r="E16" s="34"/>
      <c r="F16" s="34"/>
      <c r="G16" s="34"/>
      <c r="H16" s="34"/>
      <c r="I16" s="35"/>
      <c r="J16" s="4">
        <v>90</v>
      </c>
      <c r="K16" s="4"/>
      <c r="L16" s="4"/>
      <c r="M16" s="4"/>
      <c r="N16" s="4"/>
      <c r="O16" s="4"/>
      <c r="P16" s="4"/>
      <c r="Q16" s="9"/>
    </row>
    <row r="17" spans="2:17">
      <c r="B17" s="20">
        <v>9</v>
      </c>
      <c r="C17" s="21" t="str">
        <f>'[1]Table 1'!B16</f>
        <v>211U0611</v>
      </c>
      <c r="D17" s="36" t="str">
        <f>'[1]Table 1'!$D$16</f>
        <v>MARTINEZ HERNANDEZ ISAAC</v>
      </c>
      <c r="E17" s="34"/>
      <c r="F17" s="34"/>
      <c r="G17" s="34"/>
      <c r="H17" s="34"/>
      <c r="I17" s="35"/>
      <c r="J17" s="4">
        <v>70</v>
      </c>
      <c r="K17" s="4"/>
      <c r="L17" s="4"/>
      <c r="M17" s="4"/>
      <c r="N17" s="4"/>
      <c r="O17" s="4"/>
      <c r="P17" s="4"/>
      <c r="Q17" s="9"/>
    </row>
    <row r="18" spans="2:17">
      <c r="B18" s="20">
        <v>10</v>
      </c>
      <c r="C18" s="21" t="str">
        <f>'[1]Table 1'!B17</f>
        <v>211U0148</v>
      </c>
      <c r="D18" s="36" t="str">
        <f>'[1]Table 1'!$D$17</f>
        <v>MIROS TOLEDO RUBEN ERUBIEL</v>
      </c>
      <c r="E18" s="34"/>
      <c r="F18" s="34"/>
      <c r="G18" s="34"/>
      <c r="H18" s="34"/>
      <c r="I18" s="35"/>
      <c r="J18" s="4">
        <v>100</v>
      </c>
      <c r="K18" s="4"/>
      <c r="L18" s="4"/>
      <c r="M18" s="4"/>
      <c r="N18" s="4"/>
      <c r="O18" s="4"/>
      <c r="P18" s="4"/>
      <c r="Q18" s="9"/>
    </row>
    <row r="19" spans="2:17">
      <c r="B19" s="20">
        <v>11</v>
      </c>
      <c r="C19" s="21" t="str">
        <f>'[1]Table 1'!B18</f>
        <v>211U0149</v>
      </c>
      <c r="D19" s="36" t="str">
        <f>'[1]Table 1'!$D$18</f>
        <v>MONTAN COMI DANIEL</v>
      </c>
      <c r="E19" s="34"/>
      <c r="F19" s="34"/>
      <c r="G19" s="34"/>
      <c r="H19" s="34"/>
      <c r="I19" s="35"/>
      <c r="J19" s="4">
        <v>100</v>
      </c>
      <c r="K19" s="4"/>
      <c r="L19" s="4"/>
      <c r="M19" s="4"/>
      <c r="N19" s="4"/>
      <c r="O19" s="4"/>
      <c r="P19" s="4"/>
      <c r="Q19" s="9"/>
    </row>
    <row r="20" spans="2:17">
      <c r="B20" s="20">
        <v>12</v>
      </c>
      <c r="C20" s="21" t="str">
        <f>'[1]Table 1'!B19</f>
        <v>211U0583</v>
      </c>
      <c r="D20" s="36" t="str">
        <f>'[1]Table 1'!$D$19</f>
        <v>PALAFOX RAMIREZ ISMAEL</v>
      </c>
      <c r="E20" s="34"/>
      <c r="F20" s="34"/>
      <c r="G20" s="34"/>
      <c r="H20" s="34"/>
      <c r="I20" s="35"/>
      <c r="J20" s="4">
        <v>100</v>
      </c>
      <c r="K20" s="4"/>
      <c r="L20" s="4"/>
      <c r="M20" s="4"/>
      <c r="N20" s="4"/>
      <c r="O20" s="4"/>
      <c r="P20" s="4"/>
      <c r="Q20" s="9"/>
    </row>
    <row r="21" spans="2:17">
      <c r="B21" s="20">
        <v>13</v>
      </c>
      <c r="C21" s="21" t="str">
        <f>'[1]Table 1'!B20</f>
        <v>211U0158</v>
      </c>
      <c r="D21" s="33" t="str">
        <f>'[1]Table 1'!$D$20</f>
        <v>SAN JUAN PEREZ JAIRO MISAEL</v>
      </c>
      <c r="E21" s="34"/>
      <c r="F21" s="34"/>
      <c r="G21" s="34"/>
      <c r="H21" s="34"/>
      <c r="I21" s="35"/>
      <c r="J21" s="4">
        <v>100</v>
      </c>
      <c r="K21" s="4"/>
      <c r="L21" s="4"/>
      <c r="M21" s="4"/>
      <c r="N21" s="4"/>
      <c r="O21" s="4"/>
      <c r="P21" s="4"/>
      <c r="Q21" s="9"/>
    </row>
    <row r="22" spans="2:17">
      <c r="B22" s="20">
        <v>14</v>
      </c>
      <c r="C22" s="21" t="str">
        <f>'[1]Table 1'!B21</f>
        <v>211U0160</v>
      </c>
      <c r="D22" s="33" t="str">
        <f>'[1]Table 1'!$D$21</f>
        <v>SANTOS FIGUEROA MIGUEL ALDAIR</v>
      </c>
      <c r="E22" s="34"/>
      <c r="F22" s="34"/>
      <c r="G22" s="34"/>
      <c r="H22" s="34"/>
      <c r="I22" s="35"/>
      <c r="J22" s="4">
        <v>100</v>
      </c>
      <c r="K22" s="4"/>
      <c r="L22" s="4"/>
      <c r="M22" s="4"/>
      <c r="N22" s="4"/>
      <c r="O22" s="4"/>
      <c r="P22" s="4"/>
      <c r="Q22" s="9"/>
    </row>
    <row r="23" spans="2:17">
      <c r="B23" s="20">
        <v>15</v>
      </c>
      <c r="C23" s="21" t="str">
        <f>'[1]Table 1'!B22</f>
        <v>211U0164</v>
      </c>
      <c r="D23" s="33" t="str">
        <f>'[1]Table 1'!$D$22</f>
        <v>TOME MACARIO ANTONIO</v>
      </c>
      <c r="E23" s="34"/>
      <c r="F23" s="34"/>
      <c r="G23" s="34"/>
      <c r="H23" s="34"/>
      <c r="I23" s="35"/>
      <c r="J23" s="4">
        <v>100</v>
      </c>
      <c r="K23" s="4"/>
      <c r="L23" s="4"/>
      <c r="M23" s="4"/>
      <c r="N23" s="4"/>
      <c r="O23" s="4"/>
      <c r="P23" s="4"/>
      <c r="Q23" s="9"/>
    </row>
    <row r="24" spans="2:17">
      <c r="B24" s="20">
        <v>16</v>
      </c>
      <c r="C24" s="21" t="str">
        <f>'[1]Table 1'!B23</f>
        <v>211U0650</v>
      </c>
      <c r="D24" s="33" t="str">
        <f>'[1]Table 1'!$D$23</f>
        <v>VICTORIO PALAYOT JOSE ANTONIO</v>
      </c>
      <c r="E24" s="34"/>
      <c r="F24" s="34"/>
      <c r="G24" s="34"/>
      <c r="H24" s="34"/>
      <c r="I24" s="35"/>
      <c r="J24" s="4">
        <v>70</v>
      </c>
      <c r="K24" s="4"/>
      <c r="L24" s="4"/>
      <c r="M24" s="4"/>
      <c r="N24" s="4"/>
      <c r="O24" s="4"/>
      <c r="P24" s="4"/>
      <c r="Q24" s="9"/>
    </row>
    <row r="25" spans="2:17">
      <c r="B25" s="20">
        <v>17</v>
      </c>
      <c r="C25" s="21" t="str">
        <f>'[1]Table 1'!B24</f>
        <v>211U0564</v>
      </c>
      <c r="D25" s="33" t="str">
        <f>'[1]Table 1'!$D$24</f>
        <v>XALA OLMEDO JOHAHAM JOSE</v>
      </c>
      <c r="E25" s="34"/>
      <c r="F25" s="34"/>
      <c r="G25" s="34"/>
      <c r="H25" s="34"/>
      <c r="I25" s="35"/>
      <c r="J25" s="4">
        <v>100</v>
      </c>
      <c r="K25" s="4"/>
      <c r="L25" s="4"/>
      <c r="M25" s="4"/>
      <c r="N25" s="4"/>
      <c r="O25" s="4"/>
      <c r="P25" s="4"/>
      <c r="Q25" s="9"/>
    </row>
    <row r="26" spans="2:17">
      <c r="B26" s="20">
        <v>18</v>
      </c>
      <c r="C26" s="21" t="str">
        <f>'[1]Table 1'!B25</f>
        <v>211U0169</v>
      </c>
      <c r="D26" s="33" t="str">
        <f>'[1]Table 1'!$D$25</f>
        <v>XOLO MACHUCHO KAREN AILEE</v>
      </c>
      <c r="E26" s="34"/>
      <c r="F26" s="34"/>
      <c r="G26" s="34"/>
      <c r="H26" s="34"/>
      <c r="I26" s="35"/>
      <c r="J26" s="4">
        <v>100</v>
      </c>
      <c r="K26" s="4"/>
      <c r="L26" s="4"/>
      <c r="M26" s="4"/>
      <c r="N26" s="4"/>
      <c r="O26" s="4"/>
      <c r="P26" s="4"/>
      <c r="Q26" s="9"/>
    </row>
    <row r="27" spans="2:17">
      <c r="B27" s="20"/>
      <c r="C27" s="21"/>
      <c r="D27" s="33"/>
      <c r="E27" s="34" t="s">
        <v>25</v>
      </c>
      <c r="F27" s="34" t="s">
        <v>25</v>
      </c>
      <c r="G27" s="34" t="s">
        <v>25</v>
      </c>
      <c r="H27" s="34" t="s">
        <v>25</v>
      </c>
      <c r="I27" s="35" t="s">
        <v>25</v>
      </c>
      <c r="J27" s="4"/>
      <c r="K27" s="4"/>
      <c r="L27" s="4"/>
      <c r="M27" s="4"/>
      <c r="N27" s="4"/>
      <c r="O27" s="4"/>
      <c r="P27" s="4"/>
      <c r="Q27" s="9"/>
    </row>
    <row r="28" spans="2:17">
      <c r="B28" s="20"/>
      <c r="C28" s="21"/>
      <c r="D28" s="33"/>
      <c r="E28" s="34" t="s">
        <v>26</v>
      </c>
      <c r="F28" s="34" t="s">
        <v>26</v>
      </c>
      <c r="G28" s="34" t="s">
        <v>26</v>
      </c>
      <c r="H28" s="34" t="s">
        <v>26</v>
      </c>
      <c r="I28" s="35" t="s">
        <v>26</v>
      </c>
      <c r="J28" s="4"/>
      <c r="K28" s="4"/>
      <c r="L28" s="4"/>
      <c r="M28" s="4"/>
      <c r="N28" s="4"/>
      <c r="O28" s="4"/>
      <c r="P28" s="4"/>
      <c r="Q28" s="9"/>
    </row>
    <row r="29" spans="2:17">
      <c r="B29" s="20"/>
      <c r="C29" s="21"/>
      <c r="D29" s="33"/>
      <c r="E29" s="34" t="s">
        <v>27</v>
      </c>
      <c r="F29" s="34" t="s">
        <v>27</v>
      </c>
      <c r="G29" s="34" t="s">
        <v>27</v>
      </c>
      <c r="H29" s="34" t="s">
        <v>27</v>
      </c>
      <c r="I29" s="35" t="s">
        <v>27</v>
      </c>
      <c r="J29" s="4"/>
      <c r="K29" s="4"/>
      <c r="L29" s="4"/>
      <c r="M29" s="4"/>
      <c r="N29" s="4"/>
      <c r="O29" s="4"/>
      <c r="P29" s="4"/>
      <c r="Q29" s="9"/>
    </row>
    <row r="30" spans="2:17">
      <c r="B30" s="20"/>
      <c r="C30" s="21"/>
      <c r="D30" s="33"/>
      <c r="E30" s="34" t="s">
        <v>28</v>
      </c>
      <c r="F30" s="34" t="s">
        <v>28</v>
      </c>
      <c r="G30" s="34" t="s">
        <v>28</v>
      </c>
      <c r="H30" s="34" t="s">
        <v>28</v>
      </c>
      <c r="I30" s="35" t="s">
        <v>28</v>
      </c>
      <c r="J30" s="4"/>
      <c r="K30" s="4"/>
      <c r="L30" s="4"/>
      <c r="M30" s="4"/>
      <c r="N30" s="4"/>
      <c r="O30" s="4"/>
      <c r="P30" s="4"/>
      <c r="Q30" s="9"/>
    </row>
    <row r="31" spans="2:17">
      <c r="B31" s="20"/>
      <c r="C31" s="21"/>
      <c r="D31" s="33"/>
      <c r="E31" s="34" t="s">
        <v>29</v>
      </c>
      <c r="F31" s="34" t="s">
        <v>29</v>
      </c>
      <c r="G31" s="34" t="s">
        <v>29</v>
      </c>
      <c r="H31" s="34" t="s">
        <v>29</v>
      </c>
      <c r="I31" s="35" t="s">
        <v>29</v>
      </c>
      <c r="J31" s="4"/>
      <c r="K31" s="4"/>
      <c r="L31" s="4"/>
      <c r="M31" s="4"/>
      <c r="N31" s="4"/>
      <c r="O31" s="4"/>
      <c r="P31" s="4"/>
      <c r="Q31" s="9"/>
    </row>
    <row r="32" spans="2:17">
      <c r="B32" s="20"/>
      <c r="C32" s="21"/>
      <c r="D32" s="33"/>
      <c r="E32" s="34" t="s">
        <v>30</v>
      </c>
      <c r="F32" s="34" t="s">
        <v>30</v>
      </c>
      <c r="G32" s="34" t="s">
        <v>30</v>
      </c>
      <c r="H32" s="34" t="s">
        <v>30</v>
      </c>
      <c r="I32" s="35" t="s">
        <v>30</v>
      </c>
      <c r="J32" s="4"/>
      <c r="K32" s="4"/>
      <c r="L32" s="4"/>
      <c r="M32" s="4"/>
      <c r="N32" s="4"/>
      <c r="O32" s="4"/>
      <c r="P32" s="4"/>
      <c r="Q32" s="9"/>
    </row>
    <row r="33" spans="2:17">
      <c r="B33" s="20"/>
      <c r="C33" s="21"/>
      <c r="D33" s="33"/>
      <c r="E33" s="34" t="s">
        <v>31</v>
      </c>
      <c r="F33" s="34" t="s">
        <v>31</v>
      </c>
      <c r="G33" s="34" t="s">
        <v>31</v>
      </c>
      <c r="H33" s="34" t="s">
        <v>31</v>
      </c>
      <c r="I33" s="35" t="s">
        <v>31</v>
      </c>
      <c r="J33" s="4"/>
      <c r="K33" s="4"/>
      <c r="L33" s="4"/>
      <c r="M33" s="4"/>
      <c r="N33" s="4"/>
      <c r="O33" s="4"/>
      <c r="P33" s="4"/>
      <c r="Q33" s="9"/>
    </row>
    <row r="34" spans="2:17">
      <c r="B34" s="20"/>
      <c r="C34" s="21"/>
      <c r="D34" s="33"/>
      <c r="E34" s="34" t="s">
        <v>32</v>
      </c>
      <c r="F34" s="34" t="s">
        <v>32</v>
      </c>
      <c r="G34" s="34" t="s">
        <v>32</v>
      </c>
      <c r="H34" s="34" t="s">
        <v>32</v>
      </c>
      <c r="I34" s="35" t="s">
        <v>32</v>
      </c>
      <c r="J34" s="4"/>
      <c r="K34" s="4"/>
      <c r="L34" s="4"/>
      <c r="M34" s="4"/>
      <c r="N34" s="4"/>
      <c r="O34" s="4"/>
      <c r="P34" s="4"/>
      <c r="Q34" s="9"/>
    </row>
    <row r="35" spans="2:17">
      <c r="B35" s="20"/>
      <c r="C35" s="21"/>
      <c r="D35" s="33"/>
      <c r="E35" s="34" t="s">
        <v>33</v>
      </c>
      <c r="F35" s="34" t="s">
        <v>33</v>
      </c>
      <c r="G35" s="34" t="s">
        <v>33</v>
      </c>
      <c r="H35" s="34" t="s">
        <v>33</v>
      </c>
      <c r="I35" s="35" t="s">
        <v>33</v>
      </c>
      <c r="J35" s="4"/>
      <c r="K35" s="4"/>
      <c r="L35" s="4"/>
      <c r="M35" s="4"/>
      <c r="N35" s="4"/>
      <c r="O35" s="4"/>
      <c r="P35" s="4"/>
      <c r="Q35" s="9"/>
    </row>
    <row r="36" spans="2:17">
      <c r="B36" s="20"/>
      <c r="C36" s="21"/>
      <c r="D36" s="29"/>
      <c r="E36" s="30" t="s">
        <v>34</v>
      </c>
      <c r="F36" s="30" t="s">
        <v>34</v>
      </c>
      <c r="G36" s="30" t="s">
        <v>34</v>
      </c>
      <c r="H36" s="30" t="s">
        <v>34</v>
      </c>
      <c r="I36" s="31" t="s">
        <v>34</v>
      </c>
      <c r="J36" s="19"/>
      <c r="K36" s="3"/>
      <c r="L36" s="3"/>
      <c r="M36" s="3"/>
      <c r="N36" s="3"/>
      <c r="O36" s="3"/>
      <c r="P36" s="3"/>
      <c r="Q36" s="9">
        <f>SUM(J36:P36)/7</f>
        <v>0</v>
      </c>
    </row>
    <row r="37" spans="2:17">
      <c r="C37" s="24"/>
      <c r="D37" s="24"/>
      <c r="E37" s="1"/>
      <c r="H37" s="32" t="s">
        <v>19</v>
      </c>
      <c r="I37" s="32"/>
      <c r="J37" s="10">
        <v>18</v>
      </c>
      <c r="K37" s="10">
        <f t="shared" ref="K37:P37" si="0">COUNTIF(K9:K36,"&gt;=70")</f>
        <v>0</v>
      </c>
      <c r="L37" s="10">
        <f t="shared" si="0"/>
        <v>0</v>
      </c>
      <c r="M37" s="10">
        <f t="shared" si="0"/>
        <v>0</v>
      </c>
      <c r="N37" s="10">
        <f t="shared" si="0"/>
        <v>0</v>
      </c>
      <c r="O37" s="10">
        <f t="shared" si="0"/>
        <v>0</v>
      </c>
      <c r="P37" s="10">
        <f t="shared" si="0"/>
        <v>0</v>
      </c>
      <c r="Q37" s="14">
        <f>COUNTIF(Q9:Q35,"&gt;=70")</f>
        <v>0</v>
      </c>
    </row>
    <row r="38" spans="2:17">
      <c r="C38" s="24"/>
      <c r="D38" s="24"/>
      <c r="E38" s="7"/>
      <c r="H38" s="27" t="s">
        <v>20</v>
      </c>
      <c r="I38" s="27"/>
      <c r="J38" s="11">
        <v>0</v>
      </c>
      <c r="K38" s="11">
        <v>0</v>
      </c>
      <c r="L38" s="11">
        <f t="shared" ref="L38:Q38" si="1">COUNTIF(L9:L36,"&lt;70")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1</v>
      </c>
    </row>
    <row r="39" spans="2:17">
      <c r="C39" s="24"/>
      <c r="D39" s="24"/>
      <c r="E39" s="24"/>
      <c r="H39" s="27" t="s">
        <v>21</v>
      </c>
      <c r="I39" s="27"/>
      <c r="J39" s="11">
        <v>18</v>
      </c>
      <c r="K39" s="11">
        <v>0</v>
      </c>
      <c r="L39" s="11">
        <f t="shared" ref="L39:Q39" si="2">COUNT(L9:L36)</f>
        <v>0</v>
      </c>
      <c r="M39" s="11">
        <f t="shared" si="2"/>
        <v>0</v>
      </c>
      <c r="N39" s="11">
        <f t="shared" si="2"/>
        <v>0</v>
      </c>
      <c r="O39" s="11">
        <f t="shared" si="2"/>
        <v>0</v>
      </c>
      <c r="P39" s="11">
        <f t="shared" si="2"/>
        <v>0</v>
      </c>
      <c r="Q39" s="11">
        <f t="shared" si="2"/>
        <v>1</v>
      </c>
    </row>
    <row r="40" spans="2:17">
      <c r="C40" s="24"/>
      <c r="D40" s="24"/>
      <c r="E40" s="1"/>
      <c r="H40" s="28" t="s">
        <v>16</v>
      </c>
      <c r="I40" s="28"/>
      <c r="J40" s="12">
        <f>J37/J39</f>
        <v>1</v>
      </c>
      <c r="K40" s="13" t="e">
        <f t="shared" ref="K40:Q40" si="3">K37/K39</f>
        <v>#DIV/0!</v>
      </c>
      <c r="L40" s="13" t="e">
        <f t="shared" si="3"/>
        <v>#DIV/0!</v>
      </c>
      <c r="M40" s="13" t="e">
        <f t="shared" si="3"/>
        <v>#DIV/0!</v>
      </c>
      <c r="N40" s="13" t="e">
        <f t="shared" si="3"/>
        <v>#DIV/0!</v>
      </c>
      <c r="O40" s="13" t="e">
        <f t="shared" si="3"/>
        <v>#DIV/0!</v>
      </c>
      <c r="P40" s="13" t="e">
        <f t="shared" si="3"/>
        <v>#DIV/0!</v>
      </c>
      <c r="Q40" s="13">
        <f t="shared" si="3"/>
        <v>0</v>
      </c>
    </row>
    <row r="41" spans="2:17">
      <c r="C41" s="24"/>
      <c r="D41" s="24"/>
      <c r="E41" s="1"/>
      <c r="H41" s="28" t="s">
        <v>17</v>
      </c>
      <c r="I41" s="28"/>
      <c r="J41" s="12">
        <f>J38/J39</f>
        <v>0</v>
      </c>
      <c r="K41" s="12" t="e">
        <f t="shared" ref="K41:Q41" si="4">K38/K39</f>
        <v>#DIV/0!</v>
      </c>
      <c r="L41" s="13" t="e">
        <f t="shared" si="4"/>
        <v>#DIV/0!</v>
      </c>
      <c r="M41" s="13" t="e">
        <f t="shared" si="4"/>
        <v>#DIV/0!</v>
      </c>
      <c r="N41" s="13" t="e">
        <f t="shared" si="4"/>
        <v>#DIV/0!</v>
      </c>
      <c r="O41" s="13" t="e">
        <f t="shared" si="4"/>
        <v>#DIV/0!</v>
      </c>
      <c r="P41" s="13" t="e">
        <f t="shared" si="4"/>
        <v>#DIV/0!</v>
      </c>
      <c r="Q41" s="13">
        <f t="shared" si="4"/>
        <v>1</v>
      </c>
    </row>
    <row r="42" spans="2:17">
      <c r="C42" s="24"/>
      <c r="D42" s="24"/>
      <c r="E42" s="7"/>
    </row>
    <row r="43" spans="2:17">
      <c r="C43" s="1"/>
      <c r="D43" s="1"/>
      <c r="E43" s="7"/>
    </row>
    <row r="44" spans="2:17">
      <c r="J44" s="25" t="s">
        <v>24</v>
      </c>
      <c r="K44" s="25"/>
      <c r="L44" s="25"/>
      <c r="M44" s="25"/>
      <c r="N44" s="25"/>
      <c r="O44" s="25"/>
      <c r="P44" s="25"/>
    </row>
    <row r="45" spans="2:17">
      <c r="J45" s="26" t="s">
        <v>18</v>
      </c>
      <c r="K45" s="26"/>
      <c r="L45" s="26"/>
      <c r="M45" s="26"/>
      <c r="N45" s="26"/>
      <c r="O45" s="26"/>
      <c r="P45" s="26"/>
    </row>
  </sheetData>
  <mergeCells count="50">
    <mergeCell ref="D14:I14"/>
    <mergeCell ref="D15:I15"/>
    <mergeCell ref="D16:I16"/>
    <mergeCell ref="D17:I17"/>
    <mergeCell ref="D18:I18"/>
    <mergeCell ref="D19:I19"/>
    <mergeCell ref="D20:I20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21:I21"/>
    <mergeCell ref="D22:I22"/>
    <mergeCell ref="D23:I23"/>
    <mergeCell ref="D24:I24"/>
    <mergeCell ref="D26:I26"/>
    <mergeCell ref="D30:I30"/>
    <mergeCell ref="D31:I31"/>
    <mergeCell ref="D35:I35"/>
    <mergeCell ref="D27:I27"/>
    <mergeCell ref="D28:I28"/>
    <mergeCell ref="D29:I29"/>
    <mergeCell ref="D32:I32"/>
    <mergeCell ref="D33:I33"/>
    <mergeCell ref="D34:I34"/>
    <mergeCell ref="D36:I36"/>
    <mergeCell ref="C37:D37"/>
    <mergeCell ref="H37:I37"/>
    <mergeCell ref="C38:D38"/>
    <mergeCell ref="H38:I38"/>
    <mergeCell ref="C42:D42"/>
    <mergeCell ref="J44:P44"/>
    <mergeCell ref="J45:P45"/>
    <mergeCell ref="C39:E39"/>
    <mergeCell ref="H39:I39"/>
    <mergeCell ref="C40:D40"/>
    <mergeCell ref="H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4"/>
  <sheetViews>
    <sheetView zoomScale="148" zoomScaleNormal="148" workbookViewId="0">
      <selection activeCell="I6" sqref="I6:J6"/>
    </sheetView>
  </sheetViews>
  <sheetFormatPr baseColWidth="10" defaultRowHeight="1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58</v>
      </c>
      <c r="E4" s="39"/>
      <c r="F4" s="39"/>
      <c r="G4" s="39"/>
      <c r="I4" t="s">
        <v>1</v>
      </c>
      <c r="J4" s="40" t="s">
        <v>61</v>
      </c>
      <c r="K4" s="40"/>
      <c r="M4" t="s">
        <v>2</v>
      </c>
      <c r="N4" s="41">
        <v>45721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60</v>
      </c>
      <c r="E6" s="40"/>
      <c r="F6" s="40"/>
      <c r="G6" s="40"/>
      <c r="I6" s="24" t="s">
        <v>22</v>
      </c>
      <c r="J6" s="24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20">
        <v>1</v>
      </c>
      <c r="C9" s="21" t="str">
        <f>'[1]Table 1'!B35</f>
        <v>221U0137</v>
      </c>
      <c r="D9" s="48" t="str">
        <f>'[1]Table 1'!$D$35</f>
        <v>AGUILAR CHONTAL HUGO ALBERTO</v>
      </c>
      <c r="E9" s="46"/>
      <c r="F9" s="46"/>
      <c r="G9" s="46"/>
      <c r="H9" s="46"/>
      <c r="I9" s="47"/>
      <c r="J9" s="18">
        <v>100</v>
      </c>
      <c r="K9" s="4"/>
      <c r="L9" s="4"/>
      <c r="M9" s="4"/>
      <c r="N9" s="4"/>
      <c r="O9" s="4"/>
      <c r="P9" s="4"/>
      <c r="Q9" s="9"/>
    </row>
    <row r="10" spans="2:18">
      <c r="B10" s="20">
        <v>2</v>
      </c>
      <c r="C10" s="21" t="str">
        <f>'[1]Table 1'!B36</f>
        <v>221U0138</v>
      </c>
      <c r="D10" s="48" t="str">
        <f>'[1]Table 1'!$D$36</f>
        <v>AQUINO TOGA EDGAR</v>
      </c>
      <c r="E10" s="46"/>
      <c r="F10" s="46"/>
      <c r="G10" s="46"/>
      <c r="H10" s="46"/>
      <c r="I10" s="47"/>
      <c r="J10" s="18"/>
      <c r="K10" s="4"/>
      <c r="L10" s="4"/>
      <c r="M10" s="4"/>
      <c r="N10" s="4"/>
      <c r="O10" s="4"/>
      <c r="P10" s="4"/>
      <c r="Q10" s="9"/>
    </row>
    <row r="11" spans="2:18">
      <c r="B11" s="20">
        <v>3</v>
      </c>
      <c r="C11" s="21" t="str">
        <f>'[1]Table 1'!B37</f>
        <v>221U0142</v>
      </c>
      <c r="D11" s="48" t="str">
        <f>'[1]Table 1'!$D$37</f>
        <v>BAXIN IXTEPAN CARLOS</v>
      </c>
      <c r="E11" s="46"/>
      <c r="F11" s="46"/>
      <c r="G11" s="46"/>
      <c r="H11" s="46"/>
      <c r="I11" s="47"/>
      <c r="J11" s="18">
        <v>90</v>
      </c>
      <c r="K11" s="4"/>
      <c r="L11" s="4"/>
      <c r="M11" s="4"/>
      <c r="N11" s="4"/>
      <c r="O11" s="4"/>
      <c r="P11" s="4"/>
      <c r="Q11" s="9"/>
    </row>
    <row r="12" spans="2:18">
      <c r="B12" s="20">
        <v>4</v>
      </c>
      <c r="C12" s="21" t="str">
        <f>'[1]Table 1'!B38</f>
        <v>221U0145</v>
      </c>
      <c r="D12" s="45" t="str">
        <f>'[1]Table 1'!$D$38</f>
        <v>CHACHA CHAGALA JESUS ANTONIO</v>
      </c>
      <c r="E12" s="46"/>
      <c r="F12" s="46"/>
      <c r="G12" s="46"/>
      <c r="H12" s="46"/>
      <c r="I12" s="47"/>
      <c r="J12" s="4">
        <v>70</v>
      </c>
      <c r="K12" s="4"/>
      <c r="L12" s="4"/>
      <c r="M12" s="4"/>
      <c r="N12" s="4"/>
      <c r="O12" s="4"/>
      <c r="P12" s="4"/>
      <c r="Q12" s="9"/>
    </row>
    <row r="13" spans="2:18">
      <c r="B13" s="20">
        <v>5</v>
      </c>
      <c r="C13" s="21" t="str">
        <f>'[1]Table 1'!B39</f>
        <v>221U0147</v>
      </c>
      <c r="D13" s="45" t="str">
        <f>'[1]Table 1'!$D$39</f>
        <v>CHIGO AGUIRRE ANA GUADALUPE</v>
      </c>
      <c r="E13" s="46"/>
      <c r="F13" s="46"/>
      <c r="G13" s="46"/>
      <c r="H13" s="46"/>
      <c r="I13" s="47"/>
      <c r="J13" s="4">
        <v>100</v>
      </c>
      <c r="K13" s="4"/>
      <c r="L13" s="4"/>
      <c r="M13" s="4"/>
      <c r="N13" s="4"/>
      <c r="O13" s="4"/>
      <c r="P13" s="4"/>
      <c r="Q13" s="9"/>
    </row>
    <row r="14" spans="2:18">
      <c r="B14" s="20">
        <v>6</v>
      </c>
      <c r="C14" s="21" t="str">
        <f>'[1]Table 1'!B40</f>
        <v>221U0148</v>
      </c>
      <c r="D14" s="45" t="str">
        <f>'[1]Table 1'!$D$40</f>
        <v>CHIPOL SINACA JOSELYN</v>
      </c>
      <c r="E14" s="46"/>
      <c r="F14" s="46"/>
      <c r="G14" s="46"/>
      <c r="H14" s="46"/>
      <c r="I14" s="47"/>
      <c r="J14" s="4">
        <v>100</v>
      </c>
      <c r="K14" s="4"/>
      <c r="L14" s="4"/>
      <c r="M14" s="4"/>
      <c r="N14" s="4"/>
      <c r="O14" s="4"/>
      <c r="P14" s="4"/>
      <c r="Q14" s="9"/>
    </row>
    <row r="15" spans="2:18">
      <c r="B15" s="20">
        <v>7</v>
      </c>
      <c r="C15" s="21" t="str">
        <f>'[1]Table 1'!B41</f>
        <v>221U0151</v>
      </c>
      <c r="D15" s="45" t="str">
        <f>'[1]Table 1'!$D$41</f>
        <v>COYOLT GORGONIO ZURIEL ALBERTO</v>
      </c>
      <c r="E15" s="46"/>
      <c r="F15" s="46"/>
      <c r="G15" s="46"/>
      <c r="H15" s="46"/>
      <c r="I15" s="47"/>
      <c r="J15" s="4">
        <v>100</v>
      </c>
      <c r="K15" s="4"/>
      <c r="L15" s="4"/>
      <c r="M15" s="4"/>
      <c r="N15" s="4"/>
      <c r="O15" s="4"/>
      <c r="P15" s="4"/>
      <c r="Q15" s="9"/>
    </row>
    <row r="16" spans="2:18">
      <c r="B16" s="20">
        <v>8</v>
      </c>
      <c r="C16" s="21" t="str">
        <f>'[1]Table 1'!B42</f>
        <v>221U0154</v>
      </c>
      <c r="D16" s="45" t="str">
        <f>'[1]Table 1'!$D$42</f>
        <v>DURAN ALVARADO GUSTAVO ISRAEL</v>
      </c>
      <c r="E16" s="46"/>
      <c r="F16" s="46"/>
      <c r="G16" s="46"/>
      <c r="H16" s="46"/>
      <c r="I16" s="47"/>
      <c r="J16" s="4">
        <v>70</v>
      </c>
      <c r="K16" s="4"/>
      <c r="L16" s="4"/>
      <c r="M16" s="4"/>
      <c r="N16" s="4"/>
      <c r="O16" s="4"/>
      <c r="P16" s="4"/>
      <c r="Q16" s="9"/>
    </row>
    <row r="17" spans="2:17">
      <c r="B17" s="20">
        <v>9</v>
      </c>
      <c r="C17" s="21" t="str">
        <f>'[1]Table 1'!B43</f>
        <v>221U0182</v>
      </c>
      <c r="D17" s="45" t="str">
        <f>'[1]Table 1'!$D$43</f>
        <v>HERNANDEZ FONSECA JAIME</v>
      </c>
      <c r="E17" s="46"/>
      <c r="F17" s="46"/>
      <c r="G17" s="46"/>
      <c r="H17" s="46"/>
      <c r="I17" s="47"/>
      <c r="J17" s="4">
        <v>80</v>
      </c>
      <c r="K17" s="4"/>
      <c r="L17" s="4"/>
      <c r="M17" s="4"/>
      <c r="N17" s="4"/>
      <c r="O17" s="4"/>
      <c r="P17" s="4"/>
      <c r="Q17" s="9"/>
    </row>
    <row r="18" spans="2:17">
      <c r="B18" s="20">
        <v>10</v>
      </c>
      <c r="C18" s="21" t="str">
        <f>'[1]Table 1'!B44</f>
        <v>221U0156</v>
      </c>
      <c r="D18" s="33" t="str">
        <f>'[1]Table 1'!$D$44</f>
        <v>HERNANDEZ QUINO JOSE MANUEL</v>
      </c>
      <c r="E18" s="34"/>
      <c r="F18" s="34"/>
      <c r="G18" s="34"/>
      <c r="H18" s="34"/>
      <c r="I18" s="35"/>
      <c r="J18" s="1">
        <v>70</v>
      </c>
      <c r="K18" s="4"/>
      <c r="L18" s="4"/>
      <c r="M18" s="4"/>
      <c r="N18" s="4"/>
      <c r="O18" s="4"/>
      <c r="P18" s="4"/>
      <c r="Q18" s="9"/>
    </row>
    <row r="19" spans="2:17">
      <c r="B19" s="20">
        <v>11</v>
      </c>
      <c r="C19" s="21" t="str">
        <f>'[1]Table 1'!B45</f>
        <v>221U0259</v>
      </c>
      <c r="D19" s="33" t="str">
        <f>'[1]Table 1'!$D$45</f>
        <v>ISIDORO BENITEZ SAMIR</v>
      </c>
      <c r="E19" s="34"/>
      <c r="F19" s="34"/>
      <c r="G19" s="34"/>
      <c r="H19" s="34"/>
      <c r="I19" s="35"/>
      <c r="J19" s="4">
        <v>100</v>
      </c>
      <c r="K19" s="4"/>
      <c r="L19" s="4"/>
      <c r="M19" s="4"/>
      <c r="N19" s="4"/>
      <c r="O19" s="4"/>
      <c r="P19" s="4"/>
      <c r="Q19" s="9"/>
    </row>
    <row r="20" spans="2:17">
      <c r="B20" s="20">
        <v>12</v>
      </c>
      <c r="C20" s="21" t="str">
        <f>'[1]Table 1'!B46</f>
        <v>221U0183</v>
      </c>
      <c r="D20" s="33" t="str">
        <f>'[1]Table 1'!$D$46</f>
        <v>LEON LOZANO JOSE ALEJANDRO</v>
      </c>
      <c r="E20" s="34"/>
      <c r="F20" s="34"/>
      <c r="G20" s="34"/>
      <c r="H20" s="34"/>
      <c r="I20" s="35"/>
      <c r="J20" s="4">
        <v>100</v>
      </c>
      <c r="K20" s="4"/>
      <c r="L20" s="4"/>
      <c r="M20" s="4"/>
      <c r="N20" s="4"/>
      <c r="O20" s="4"/>
      <c r="P20" s="4"/>
      <c r="Q20" s="9"/>
    </row>
    <row r="21" spans="2:17">
      <c r="B21" s="20">
        <v>13</v>
      </c>
      <c r="C21" s="21" t="str">
        <f>'[1]Table 1'!B47</f>
        <v>221U0159</v>
      </c>
      <c r="D21" s="33" t="str">
        <f>'[1]Table 1'!$D$47</f>
        <v>MALAGA PUCHETA MANUEL ALEJANDRO</v>
      </c>
      <c r="E21" s="34"/>
      <c r="F21" s="34"/>
      <c r="G21" s="34"/>
      <c r="H21" s="34"/>
      <c r="I21" s="35"/>
      <c r="J21" s="4">
        <v>100</v>
      </c>
      <c r="K21" s="4"/>
      <c r="L21" s="4"/>
      <c r="M21" s="4"/>
      <c r="N21" s="4"/>
      <c r="O21" s="4"/>
      <c r="P21" s="4"/>
      <c r="Q21" s="9"/>
    </row>
    <row r="22" spans="2:17">
      <c r="B22" s="20">
        <v>14</v>
      </c>
      <c r="C22" s="21" t="str">
        <f>'[1]Table 1'!B48</f>
        <v>221U0160</v>
      </c>
      <c r="D22" s="33" t="str">
        <f>'[1]Table 1'!$D$48</f>
        <v>MARTINEZ AGUILAR ALEJANDRO</v>
      </c>
      <c r="E22" s="34"/>
      <c r="F22" s="34"/>
      <c r="G22" s="34"/>
      <c r="H22" s="34"/>
      <c r="I22" s="35"/>
      <c r="J22" s="4">
        <v>100</v>
      </c>
      <c r="K22" s="4"/>
      <c r="L22" s="4"/>
      <c r="M22" s="4"/>
      <c r="N22" s="4"/>
      <c r="O22" s="4"/>
      <c r="P22" s="4"/>
      <c r="Q22" s="9"/>
    </row>
    <row r="23" spans="2:17">
      <c r="B23" s="20">
        <v>15</v>
      </c>
      <c r="C23" s="21" t="str">
        <f>'[1]Table 1'!B49</f>
        <v>221U0161</v>
      </c>
      <c r="D23" s="33" t="str">
        <f>'[1]Table 1'!$D$49</f>
        <v>MAXO COTA MILAGROS MONTSERRAT</v>
      </c>
      <c r="E23" s="34"/>
      <c r="F23" s="34"/>
      <c r="G23" s="34"/>
      <c r="H23" s="34"/>
      <c r="I23" s="35"/>
      <c r="J23" s="4">
        <v>100</v>
      </c>
      <c r="K23" s="4"/>
      <c r="L23" s="4"/>
      <c r="M23" s="4"/>
      <c r="N23" s="4"/>
      <c r="O23" s="4"/>
      <c r="P23" s="4"/>
      <c r="Q23" s="9"/>
    </row>
    <row r="24" spans="2:17">
      <c r="B24" s="6">
        <v>16</v>
      </c>
      <c r="C24" s="50" t="str">
        <f>'[1]Table 1'!B50</f>
        <v>221U0163</v>
      </c>
      <c r="D24" s="44" t="str">
        <f>'[1]Table 1'!$D$50</f>
        <v>MIXTEGA BELLI ERNESTO SANTOS</v>
      </c>
      <c r="E24" s="44"/>
      <c r="F24" s="44"/>
      <c r="G24" s="44"/>
      <c r="H24" s="44"/>
      <c r="I24" s="44"/>
      <c r="J24" s="4">
        <v>90</v>
      </c>
      <c r="K24" s="4"/>
      <c r="L24" s="4"/>
      <c r="M24" s="4"/>
      <c r="N24" s="4"/>
      <c r="O24" s="4"/>
      <c r="P24" s="4"/>
      <c r="Q24" s="9"/>
    </row>
    <row r="25" spans="2:17">
      <c r="B25" s="6">
        <v>17</v>
      </c>
      <c r="C25" s="50" t="str">
        <f>'[1]Table 1'!B51</f>
        <v>221U0841</v>
      </c>
      <c r="D25" s="44" t="str">
        <f>'[1]Table 1'!$D$51</f>
        <v>PATLAX ALARCON MOISES</v>
      </c>
      <c r="E25" s="44"/>
      <c r="F25" s="44"/>
      <c r="G25" s="44"/>
      <c r="H25" s="44"/>
      <c r="I25" s="44"/>
      <c r="J25" s="4">
        <v>70</v>
      </c>
      <c r="K25" s="4"/>
      <c r="L25" s="4"/>
      <c r="M25" s="4"/>
      <c r="N25" s="4"/>
      <c r="O25" s="4"/>
      <c r="P25" s="4"/>
      <c r="Q25" s="9"/>
    </row>
    <row r="26" spans="2:17">
      <c r="B26" s="6">
        <v>18</v>
      </c>
      <c r="C26" s="50" t="str">
        <f>'[1]Table 1'!B52</f>
        <v>221U0167</v>
      </c>
      <c r="D26" s="44" t="str">
        <f>'[1]Table 1'!$D$52</f>
        <v>POLITO MALAGA LUIS GERARDO</v>
      </c>
      <c r="E26" s="44"/>
      <c r="F26" s="44"/>
      <c r="G26" s="44"/>
      <c r="H26" s="44"/>
      <c r="I26" s="44"/>
      <c r="J26" s="4">
        <v>90</v>
      </c>
      <c r="K26" s="4"/>
      <c r="L26" s="4"/>
      <c r="M26" s="4"/>
      <c r="N26" s="4"/>
      <c r="O26" s="4"/>
      <c r="P26" s="4"/>
      <c r="Q26" s="9"/>
    </row>
    <row r="27" spans="2:17">
      <c r="B27" s="6">
        <v>19</v>
      </c>
      <c r="C27" s="50" t="str">
        <f>'[1]Table 1'!B53</f>
        <v>221U0171</v>
      </c>
      <c r="D27" s="44" t="str">
        <f>'[1]Table 1'!$D$53</f>
        <v>REYNADA PREZA HUGO DANIEL</v>
      </c>
      <c r="E27" s="44"/>
      <c r="F27" s="44"/>
      <c r="G27" s="44"/>
      <c r="H27" s="44"/>
      <c r="I27" s="44"/>
      <c r="J27" s="4">
        <v>90</v>
      </c>
      <c r="K27" s="4"/>
      <c r="L27" s="4"/>
      <c r="M27" s="4"/>
      <c r="N27" s="4"/>
      <c r="O27" s="4"/>
      <c r="P27" s="4"/>
      <c r="Q27" s="9"/>
    </row>
    <row r="28" spans="2:17">
      <c r="B28" s="6">
        <v>20</v>
      </c>
      <c r="C28" s="50" t="str">
        <f>'[1]Table 1'!B54</f>
        <v>221U0173</v>
      </c>
      <c r="D28" s="44" t="str">
        <f>'[1]Table 1'!$D$54</f>
        <v>RODRIGUEZ MARTINEZ LUIS ALFREDO</v>
      </c>
      <c r="E28" s="44"/>
      <c r="F28" s="44"/>
      <c r="G28" s="44"/>
      <c r="H28" s="44"/>
      <c r="I28" s="44"/>
      <c r="J28" s="4">
        <v>100</v>
      </c>
      <c r="K28" s="4"/>
      <c r="L28" s="4"/>
      <c r="M28" s="4"/>
      <c r="N28" s="4"/>
      <c r="O28" s="4"/>
      <c r="P28" s="4"/>
      <c r="Q28" s="9"/>
    </row>
    <row r="29" spans="2:17">
      <c r="B29" s="6">
        <v>21</v>
      </c>
      <c r="C29" s="50" t="str">
        <f>'[1]Table 1'!B55</f>
        <v>221U0174</v>
      </c>
      <c r="D29" s="44" t="str">
        <f>'[1]Table 1'!$D$55</f>
        <v>RODRIGUEZ PEREZ MARIA GUADALUPE</v>
      </c>
      <c r="E29" s="44"/>
      <c r="F29" s="44"/>
      <c r="G29" s="44"/>
      <c r="H29" s="44"/>
      <c r="I29" s="44"/>
      <c r="J29" s="4">
        <v>100</v>
      </c>
      <c r="K29" s="4"/>
      <c r="L29" s="4"/>
      <c r="M29" s="4"/>
      <c r="N29" s="4"/>
      <c r="O29" s="4"/>
      <c r="P29" s="4"/>
      <c r="Q29" s="9"/>
    </row>
    <row r="30" spans="2:17">
      <c r="B30" s="6">
        <v>22</v>
      </c>
      <c r="C30" s="50" t="str">
        <f>'[1]Table 1'!B56</f>
        <v>191U0147</v>
      </c>
      <c r="D30" s="44" t="str">
        <f>'[1]Table 1'!$D$56</f>
        <v>ROMERO QUINTO JOSHUA</v>
      </c>
      <c r="E30" s="44"/>
      <c r="F30" s="44"/>
      <c r="G30" s="44"/>
      <c r="H30" s="44"/>
      <c r="I30" s="44"/>
      <c r="J30" s="4">
        <v>70</v>
      </c>
      <c r="K30" s="4"/>
      <c r="L30" s="4"/>
      <c r="M30" s="4"/>
      <c r="N30" s="4"/>
      <c r="O30" s="4"/>
      <c r="P30" s="4"/>
      <c r="Q30" s="9"/>
    </row>
    <row r="31" spans="2:17">
      <c r="B31" s="6">
        <v>23</v>
      </c>
      <c r="C31" s="50" t="str">
        <f>'[1]Table 1'!B57</f>
        <v>221U0176</v>
      </c>
      <c r="D31" s="44" t="str">
        <f>'[1]Table 1'!$D$57</f>
        <v>SEBA BAXIN JUAN JOSE</v>
      </c>
      <c r="E31" s="44"/>
      <c r="F31" s="44"/>
      <c r="G31" s="44"/>
      <c r="H31" s="44"/>
      <c r="I31" s="44"/>
      <c r="J31" s="4">
        <v>100</v>
      </c>
      <c r="K31" s="4"/>
      <c r="L31" s="4"/>
      <c r="M31" s="4"/>
      <c r="N31" s="4"/>
      <c r="O31" s="4"/>
      <c r="P31" s="4"/>
      <c r="Q31" s="9"/>
    </row>
    <row r="32" spans="2:17">
      <c r="B32" s="23">
        <v>24</v>
      </c>
      <c r="C32" s="50" t="str">
        <f>'[1]Table 1'!B58</f>
        <v>221U0181</v>
      </c>
      <c r="D32" s="33" t="str">
        <f>'[1]Table 1'!$D$58</f>
        <v>VELASCO HERNANDEZ OSVAL DANIEL</v>
      </c>
      <c r="E32" s="34"/>
      <c r="F32" s="34"/>
      <c r="G32" s="34"/>
      <c r="H32" s="34"/>
      <c r="I32" s="35"/>
      <c r="J32" s="22">
        <v>100</v>
      </c>
      <c r="K32" s="22"/>
      <c r="L32" s="22"/>
      <c r="M32" s="22"/>
      <c r="N32" s="22"/>
      <c r="O32" s="22"/>
      <c r="P32" s="22"/>
      <c r="Q32" s="9"/>
    </row>
    <row r="33" spans="2:17">
      <c r="B33" s="23">
        <v>25</v>
      </c>
      <c r="C33" s="50" t="str">
        <f>'[1]Table 1'!B59</f>
        <v>221U0178</v>
      </c>
      <c r="D33" s="33" t="str">
        <f>'[1]Table 1'!$D$59</f>
        <v>VELASCO QUINO ARTURO DE JESUS</v>
      </c>
      <c r="E33" s="34"/>
      <c r="F33" s="34"/>
      <c r="G33" s="34"/>
      <c r="H33" s="34"/>
      <c r="I33" s="35"/>
      <c r="J33" s="22">
        <v>100</v>
      </c>
      <c r="K33" s="22"/>
      <c r="L33" s="22"/>
      <c r="M33" s="22"/>
      <c r="N33" s="22"/>
      <c r="O33" s="22"/>
      <c r="P33" s="22"/>
      <c r="Q33" s="9"/>
    </row>
    <row r="34" spans="2:17">
      <c r="B34" s="23">
        <v>26</v>
      </c>
      <c r="C34" s="50" t="str">
        <f>'[1]Table 1'!B60</f>
        <v>221U0179</v>
      </c>
      <c r="D34" s="33" t="str">
        <f>'[1]Table 1'!$D$60</f>
        <v>VICTORIO PALAYOT JESUS MANUEL</v>
      </c>
      <c r="E34" s="34"/>
      <c r="F34" s="34"/>
      <c r="G34" s="34"/>
      <c r="H34" s="34"/>
      <c r="I34" s="35"/>
      <c r="J34" s="22">
        <v>90</v>
      </c>
      <c r="K34" s="22"/>
      <c r="L34" s="22"/>
      <c r="M34" s="22"/>
      <c r="N34" s="22"/>
      <c r="O34" s="22"/>
      <c r="P34" s="22"/>
      <c r="Q34" s="9"/>
    </row>
    <row r="35" spans="2:17">
      <c r="B35" s="23"/>
      <c r="C35" s="3"/>
      <c r="D35" s="51"/>
      <c r="E35" s="52"/>
      <c r="F35" s="52"/>
      <c r="G35" s="52"/>
      <c r="H35" s="52"/>
      <c r="I35" s="53"/>
      <c r="J35" s="22"/>
      <c r="K35" s="22"/>
      <c r="L35" s="22"/>
      <c r="M35" s="22"/>
      <c r="N35" s="22"/>
      <c r="O35" s="22"/>
      <c r="P35" s="22"/>
      <c r="Q35" s="9"/>
    </row>
    <row r="36" spans="2:17">
      <c r="C36" s="24"/>
      <c r="D36" s="24"/>
      <c r="E36" s="1"/>
      <c r="H36" s="32" t="s">
        <v>19</v>
      </c>
      <c r="I36" s="32"/>
      <c r="J36" s="10">
        <f>COUNTIF(J9:J35,"&gt;=70")</f>
        <v>25</v>
      </c>
      <c r="K36" s="10">
        <f>COUNTIF(K9:K35,"&gt;=70")</f>
        <v>0</v>
      </c>
      <c r="L36" s="10">
        <f>COUNTIF(L9:L35,"&gt;=70")</f>
        <v>0</v>
      </c>
      <c r="M36" s="10">
        <f>COUNTIF(M9:M35,"&gt;=70")</f>
        <v>0</v>
      </c>
      <c r="N36" s="10">
        <f>COUNTIF(N9:N35,"&gt;=70")</f>
        <v>0</v>
      </c>
      <c r="O36" s="10">
        <f>COUNTIF(O9:O35,"&gt;=70")</f>
        <v>0</v>
      </c>
      <c r="P36" s="10">
        <f>COUNTIF(P9:P35,"&gt;=70")</f>
        <v>0</v>
      </c>
      <c r="Q36" s="14">
        <f>COUNTIF(Q9:Q31,"&gt;=70")</f>
        <v>0</v>
      </c>
    </row>
    <row r="37" spans="2:17">
      <c r="C37" s="24"/>
      <c r="D37" s="24"/>
      <c r="E37" s="7"/>
      <c r="H37" s="27" t="s">
        <v>20</v>
      </c>
      <c r="I37" s="27"/>
      <c r="J37" s="11">
        <v>1</v>
      </c>
      <c r="K37" s="11">
        <v>0</v>
      </c>
      <c r="L37" s="11">
        <f>COUNTIF(L9:L35,"&lt;70")</f>
        <v>0</v>
      </c>
      <c r="M37" s="11">
        <f>COUNTIF(M9:M35,"&lt;70")</f>
        <v>0</v>
      </c>
      <c r="N37" s="11">
        <f>COUNTIF(N9:N35,"&lt;70")</f>
        <v>0</v>
      </c>
      <c r="O37" s="11">
        <f>COUNTIF(O9:O35,"&lt;70")</f>
        <v>0</v>
      </c>
      <c r="P37" s="11">
        <f>COUNTIF(P9:P35,"&lt;70")</f>
        <v>0</v>
      </c>
      <c r="Q37" s="11">
        <f>COUNTIF(Q9:Q35,"&lt;70")</f>
        <v>0</v>
      </c>
    </row>
    <row r="38" spans="2:17">
      <c r="C38" s="24"/>
      <c r="D38" s="24"/>
      <c r="E38" s="24"/>
      <c r="H38" s="27" t="s">
        <v>21</v>
      </c>
      <c r="I38" s="27"/>
      <c r="J38" s="11">
        <v>26</v>
      </c>
      <c r="K38" s="11">
        <v>0</v>
      </c>
      <c r="L38" s="11">
        <f>COUNT(L9:L35)</f>
        <v>0</v>
      </c>
      <c r="M38" s="11">
        <f>COUNT(M9:M35)</f>
        <v>0</v>
      </c>
      <c r="N38" s="11">
        <f>COUNT(N9:N35)</f>
        <v>0</v>
      </c>
      <c r="O38" s="11">
        <f>COUNT(O9:O35)</f>
        <v>0</v>
      </c>
      <c r="P38" s="11">
        <f>COUNT(P9:P35)</f>
        <v>0</v>
      </c>
      <c r="Q38" s="11">
        <f>COUNT(Q9:Q35)</f>
        <v>0</v>
      </c>
    </row>
    <row r="39" spans="2:17">
      <c r="C39" s="24"/>
      <c r="D39" s="24"/>
      <c r="E39" s="1"/>
      <c r="H39" s="28" t="s">
        <v>16</v>
      </c>
      <c r="I39" s="28"/>
      <c r="J39" s="12">
        <f>J36/J38</f>
        <v>0.96153846153846156</v>
      </c>
      <c r="K39" s="13" t="e">
        <f t="shared" ref="K39:Q39" si="0">K36/K38</f>
        <v>#DIV/0!</v>
      </c>
      <c r="L39" s="13" t="e">
        <f t="shared" si="0"/>
        <v>#DIV/0!</v>
      </c>
      <c r="M39" s="13" t="e">
        <f t="shared" si="0"/>
        <v>#DIV/0!</v>
      </c>
      <c r="N39" s="13" t="e">
        <f t="shared" si="0"/>
        <v>#DIV/0!</v>
      </c>
      <c r="O39" s="13" t="e">
        <f t="shared" si="0"/>
        <v>#DIV/0!</v>
      </c>
      <c r="P39" s="13" t="e">
        <f t="shared" si="0"/>
        <v>#DIV/0!</v>
      </c>
      <c r="Q39" s="13" t="e">
        <f t="shared" si="0"/>
        <v>#DIV/0!</v>
      </c>
    </row>
    <row r="40" spans="2:17">
      <c r="C40" s="24"/>
      <c r="D40" s="24"/>
      <c r="E40" s="1"/>
      <c r="H40" s="28" t="s">
        <v>17</v>
      </c>
      <c r="I40" s="28"/>
      <c r="J40" s="12">
        <f>J37/J38</f>
        <v>3.8461538461538464E-2</v>
      </c>
      <c r="K40" s="12" t="e">
        <f t="shared" ref="K40:Q40" si="1">K37/K38</f>
        <v>#DIV/0!</v>
      </c>
      <c r="L40" s="13" t="e">
        <f t="shared" si="1"/>
        <v>#DIV/0!</v>
      </c>
      <c r="M40" s="13" t="e">
        <f t="shared" si="1"/>
        <v>#DIV/0!</v>
      </c>
      <c r="N40" s="13" t="e">
        <f t="shared" si="1"/>
        <v>#DIV/0!</v>
      </c>
      <c r="O40" s="13" t="e">
        <f t="shared" si="1"/>
        <v>#DIV/0!</v>
      </c>
      <c r="P40" s="13" t="e">
        <f t="shared" si="1"/>
        <v>#DIV/0!</v>
      </c>
      <c r="Q40" s="13" t="e">
        <f t="shared" si="1"/>
        <v>#DIV/0!</v>
      </c>
    </row>
    <row r="41" spans="2:17">
      <c r="C41" s="24"/>
      <c r="D41" s="24"/>
      <c r="E41" s="7"/>
    </row>
    <row r="42" spans="2:17">
      <c r="C42" s="1"/>
      <c r="D42" s="1"/>
      <c r="E42" s="7"/>
    </row>
    <row r="43" spans="2:17">
      <c r="J43" s="25" t="s">
        <v>24</v>
      </c>
      <c r="K43" s="25"/>
      <c r="L43" s="25"/>
      <c r="M43" s="25"/>
      <c r="N43" s="25"/>
      <c r="O43" s="25"/>
      <c r="P43" s="25"/>
    </row>
    <row r="44" spans="2:17">
      <c r="J44" s="26" t="s">
        <v>18</v>
      </c>
      <c r="K44" s="26"/>
      <c r="L44" s="26"/>
      <c r="M44" s="26"/>
      <c r="N44" s="26"/>
      <c r="O44" s="26"/>
      <c r="P44" s="26"/>
    </row>
  </sheetData>
  <mergeCells count="4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C36:D36"/>
    <mergeCell ref="H36:I36"/>
    <mergeCell ref="C37:D37"/>
    <mergeCell ref="H37:I37"/>
    <mergeCell ref="D32:I32"/>
    <mergeCell ref="D33:I33"/>
    <mergeCell ref="D34:I34"/>
    <mergeCell ref="D35:I35"/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zoomScale="154" zoomScaleNormal="154" workbookViewId="0">
      <selection activeCell="D6" sqref="D6:G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58</v>
      </c>
      <c r="E4" s="39"/>
      <c r="F4" s="39"/>
      <c r="G4" s="39"/>
      <c r="I4" t="s">
        <v>1</v>
      </c>
      <c r="J4" s="40" t="s">
        <v>59</v>
      </c>
      <c r="K4" s="40"/>
      <c r="M4" t="s">
        <v>2</v>
      </c>
      <c r="N4" s="41">
        <v>45721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60</v>
      </c>
      <c r="E6" s="40"/>
      <c r="F6" s="40"/>
      <c r="G6" s="40"/>
      <c r="I6" s="24" t="s">
        <v>22</v>
      </c>
      <c r="J6" s="24"/>
      <c r="K6" s="42" t="s">
        <v>24</v>
      </c>
      <c r="L6" s="42"/>
      <c r="M6" s="42"/>
      <c r="N6" s="42"/>
      <c r="O6" s="42"/>
      <c r="P6" s="42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20">
        <v>1</v>
      </c>
      <c r="C9" s="21" t="str">
        <f>'[1]Table 1'!B69</f>
        <v>221U0135</v>
      </c>
      <c r="D9" s="48" t="str">
        <f>'[1]Table 1'!$D$69</f>
        <v>ABRAJAN GONZALEZ ANGEL</v>
      </c>
      <c r="E9" s="46"/>
      <c r="F9" s="46"/>
      <c r="G9" s="46"/>
      <c r="H9" s="46"/>
      <c r="I9" s="47"/>
      <c r="J9" s="18">
        <v>90</v>
      </c>
      <c r="K9" s="18"/>
      <c r="L9" s="18"/>
      <c r="M9" s="18"/>
      <c r="N9" s="18"/>
      <c r="O9" s="18"/>
      <c r="P9" s="18"/>
      <c r="Q9" s="9"/>
    </row>
    <row r="10" spans="2:18">
      <c r="B10" s="20">
        <v>2</v>
      </c>
      <c r="C10" s="21" t="str">
        <f>'[1]Table 1'!B70</f>
        <v>221U0139</v>
      </c>
      <c r="D10" s="48" t="str">
        <f>'[1]Table 1'!$D$70</f>
        <v>AVILES GONZALEZ ROBERTO CARLO</v>
      </c>
      <c r="E10" s="46"/>
      <c r="F10" s="46"/>
      <c r="G10" s="46"/>
      <c r="H10" s="46"/>
      <c r="I10" s="47"/>
      <c r="J10" s="18">
        <v>90</v>
      </c>
      <c r="K10" s="18"/>
      <c r="L10" s="18"/>
      <c r="M10" s="18"/>
      <c r="N10" s="18"/>
      <c r="O10" s="18"/>
      <c r="P10" s="18"/>
      <c r="Q10" s="9"/>
    </row>
    <row r="11" spans="2:18">
      <c r="B11" s="20">
        <v>3</v>
      </c>
      <c r="C11" s="21" t="str">
        <f>'[1]Table 1'!B71</f>
        <v>221U0258</v>
      </c>
      <c r="D11" s="48" t="str">
        <f>'[1]Table 1'!$D$71</f>
        <v>CABRERA ECHAVARRIA JOSE ARMANDO</v>
      </c>
      <c r="E11" s="46"/>
      <c r="F11" s="46"/>
      <c r="G11" s="46"/>
      <c r="H11" s="46"/>
      <c r="I11" s="47"/>
      <c r="J11" s="18">
        <v>90</v>
      </c>
      <c r="K11" s="18"/>
      <c r="L11" s="18"/>
      <c r="M11" s="18"/>
      <c r="N11" s="18"/>
      <c r="O11" s="18"/>
      <c r="P11" s="18"/>
      <c r="Q11" s="9"/>
    </row>
    <row r="12" spans="2:18">
      <c r="B12" s="20">
        <v>4</v>
      </c>
      <c r="C12" s="21" t="str">
        <f>'[1]Table 1'!B72</f>
        <v>221U0149</v>
      </c>
      <c r="D12" s="48" t="str">
        <f>'[1]Table 1'!$D$72</f>
        <v>CHIPOL XOLO YAHVE ALEJANDRO</v>
      </c>
      <c r="E12" s="46"/>
      <c r="F12" s="46"/>
      <c r="G12" s="46"/>
      <c r="H12" s="46"/>
      <c r="I12" s="47"/>
      <c r="J12" s="4">
        <v>90</v>
      </c>
      <c r="K12" s="4"/>
      <c r="L12" s="4"/>
      <c r="M12" s="4"/>
      <c r="N12" s="4"/>
      <c r="O12" s="4"/>
      <c r="P12" s="4"/>
      <c r="Q12" s="9"/>
    </row>
    <row r="13" spans="2:18">
      <c r="B13" s="20">
        <v>5</v>
      </c>
      <c r="C13" s="21" t="str">
        <f>'[1]Table 1'!B73</f>
        <v>221U0152</v>
      </c>
      <c r="D13" s="48" t="str">
        <f>'[1]Table 1'!$D$73</f>
        <v>CRUZ GARCIA SANDRA</v>
      </c>
      <c r="E13" s="46"/>
      <c r="F13" s="46"/>
      <c r="G13" s="46"/>
      <c r="H13" s="46"/>
      <c r="I13" s="47"/>
      <c r="J13" s="4">
        <v>90</v>
      </c>
      <c r="K13" s="4"/>
      <c r="L13" s="4"/>
      <c r="M13" s="4"/>
      <c r="N13" s="4"/>
      <c r="O13" s="4"/>
      <c r="P13" s="4"/>
      <c r="Q13" s="9"/>
    </row>
    <row r="14" spans="2:18">
      <c r="B14" s="20">
        <v>6</v>
      </c>
      <c r="C14" s="21" t="str">
        <f>'[1]Table 1'!B74</f>
        <v>221U0155</v>
      </c>
      <c r="D14" s="48" t="str">
        <f>'[1]Table 1'!$D$74</f>
        <v>FISCAL AMBROS ERICK CANDELARIO</v>
      </c>
      <c r="E14" s="46"/>
      <c r="F14" s="46"/>
      <c r="G14" s="46"/>
      <c r="H14" s="46"/>
      <c r="I14" s="47"/>
      <c r="J14" s="4">
        <v>90</v>
      </c>
      <c r="K14" s="4"/>
      <c r="L14" s="4"/>
      <c r="M14" s="4"/>
      <c r="N14" s="4"/>
      <c r="O14" s="4"/>
      <c r="P14" s="4"/>
      <c r="Q14" s="9"/>
    </row>
    <row r="15" spans="2:18">
      <c r="B15" s="20">
        <v>7</v>
      </c>
      <c r="C15" s="21" t="str">
        <f>'[1]Table 1'!B75</f>
        <v>221U0164</v>
      </c>
      <c r="D15" s="48" t="str">
        <f>'[1]Table 1'!$D$75</f>
        <v>MONTIEL VILLASECA JOSE GUADALUPE</v>
      </c>
      <c r="E15" s="46"/>
      <c r="F15" s="46"/>
      <c r="G15" s="46"/>
      <c r="H15" s="46"/>
      <c r="I15" s="47"/>
      <c r="J15" s="4">
        <v>90</v>
      </c>
      <c r="K15" s="4"/>
      <c r="L15" s="4"/>
      <c r="M15" s="4"/>
      <c r="N15" s="4"/>
      <c r="O15" s="4"/>
      <c r="P15" s="4"/>
      <c r="Q15" s="9"/>
    </row>
    <row r="16" spans="2:18">
      <c r="B16" s="20">
        <v>8</v>
      </c>
      <c r="C16" s="21" t="str">
        <f>'[1]Table 1'!B76</f>
        <v>221U0177</v>
      </c>
      <c r="D16" s="48" t="str">
        <f>'[1]Table 1'!$D$76</f>
        <v>TEOBA ROSALES JUAN ANTONIO</v>
      </c>
      <c r="E16" s="46"/>
      <c r="F16" s="46"/>
      <c r="G16" s="46"/>
      <c r="H16" s="46"/>
      <c r="I16" s="47"/>
      <c r="J16" s="4">
        <v>90</v>
      </c>
      <c r="K16" s="4"/>
      <c r="L16" s="4"/>
      <c r="M16" s="4"/>
      <c r="N16" s="4"/>
      <c r="O16" s="4"/>
      <c r="P16" s="4"/>
      <c r="Q16" s="9"/>
    </row>
    <row r="17" spans="2:17">
      <c r="B17" s="20">
        <v>9</v>
      </c>
      <c r="C17" s="21" t="str">
        <f>'[1]Table 1'!B77</f>
        <v>211U0165</v>
      </c>
      <c r="D17" s="48" t="str">
        <f>'[1]Table 1'!$D$77</f>
        <v>TORRES MARTINEZ JAFET HERIBERTO</v>
      </c>
      <c r="E17" s="46"/>
      <c r="F17" s="46"/>
      <c r="G17" s="46"/>
      <c r="H17" s="46"/>
      <c r="I17" s="47"/>
      <c r="J17" s="4">
        <v>70</v>
      </c>
      <c r="K17" s="4"/>
      <c r="L17" s="4"/>
      <c r="M17" s="4"/>
      <c r="N17" s="4"/>
      <c r="O17" s="4"/>
      <c r="P17" s="4"/>
      <c r="Q17" s="9"/>
    </row>
    <row r="18" spans="2:17">
      <c r="B18" s="20"/>
      <c r="C18" s="21"/>
      <c r="D18" s="48"/>
      <c r="E18" s="46" t="s">
        <v>35</v>
      </c>
      <c r="F18" s="46" t="s">
        <v>35</v>
      </c>
      <c r="G18" s="46" t="s">
        <v>35</v>
      </c>
      <c r="H18" s="46" t="s">
        <v>35</v>
      </c>
      <c r="I18" s="47" t="s">
        <v>35</v>
      </c>
      <c r="J18" s="4"/>
      <c r="K18" s="4"/>
      <c r="L18" s="4"/>
      <c r="M18" s="4"/>
      <c r="N18" s="4"/>
      <c r="O18" s="4"/>
      <c r="P18" s="4"/>
      <c r="Q18" s="9"/>
    </row>
    <row r="19" spans="2:17">
      <c r="B19" s="20"/>
      <c r="C19" s="21"/>
      <c r="D19" s="48"/>
      <c r="E19" s="46" t="s">
        <v>36</v>
      </c>
      <c r="F19" s="46" t="s">
        <v>36</v>
      </c>
      <c r="G19" s="46" t="s">
        <v>36</v>
      </c>
      <c r="H19" s="46" t="s">
        <v>36</v>
      </c>
      <c r="I19" s="47" t="s">
        <v>36</v>
      </c>
      <c r="J19" s="4"/>
      <c r="K19" s="4"/>
      <c r="L19" s="4"/>
      <c r="M19" s="4"/>
      <c r="N19" s="4"/>
      <c r="O19" s="4"/>
      <c r="P19" s="4"/>
      <c r="Q19" s="9"/>
    </row>
    <row r="20" spans="2:17">
      <c r="B20" s="20"/>
      <c r="C20" s="21"/>
      <c r="D20" s="48"/>
      <c r="E20" s="46" t="s">
        <v>37</v>
      </c>
      <c r="F20" s="46" t="s">
        <v>37</v>
      </c>
      <c r="G20" s="46" t="s">
        <v>37</v>
      </c>
      <c r="H20" s="46" t="s">
        <v>37</v>
      </c>
      <c r="I20" s="47" t="s">
        <v>37</v>
      </c>
      <c r="J20" s="4"/>
      <c r="K20" s="4"/>
      <c r="L20" s="4"/>
      <c r="M20" s="4"/>
      <c r="N20" s="4"/>
      <c r="O20" s="4"/>
      <c r="P20" s="4"/>
      <c r="Q20" s="9"/>
    </row>
    <row r="21" spans="2:17">
      <c r="B21" s="20"/>
      <c r="C21" s="21"/>
      <c r="D21" s="48"/>
      <c r="E21" s="46" t="s">
        <v>38</v>
      </c>
      <c r="F21" s="46" t="s">
        <v>38</v>
      </c>
      <c r="G21" s="46" t="s">
        <v>38</v>
      </c>
      <c r="H21" s="46" t="s">
        <v>38</v>
      </c>
      <c r="I21" s="47" t="s">
        <v>38</v>
      </c>
      <c r="J21" s="4"/>
      <c r="K21" s="4"/>
      <c r="L21" s="4"/>
      <c r="M21" s="4"/>
      <c r="N21" s="4"/>
      <c r="O21" s="4"/>
      <c r="P21" s="4"/>
      <c r="Q21" s="9"/>
    </row>
    <row r="22" spans="2:17">
      <c r="B22" s="20"/>
      <c r="C22" s="21"/>
      <c r="D22" s="48"/>
      <c r="E22" s="46" t="s">
        <v>39</v>
      </c>
      <c r="F22" s="46" t="s">
        <v>39</v>
      </c>
      <c r="G22" s="46" t="s">
        <v>39</v>
      </c>
      <c r="H22" s="46" t="s">
        <v>39</v>
      </c>
      <c r="I22" s="47" t="s">
        <v>39</v>
      </c>
      <c r="J22" s="4"/>
      <c r="K22" s="4"/>
      <c r="L22" s="4"/>
      <c r="M22" s="4"/>
      <c r="N22" s="4"/>
      <c r="O22" s="4"/>
      <c r="P22" s="4"/>
      <c r="Q22" s="9"/>
    </row>
    <row r="23" spans="2:17">
      <c r="B23" s="20"/>
      <c r="C23" s="21"/>
      <c r="D23" s="48"/>
      <c r="E23" s="46" t="s">
        <v>40</v>
      </c>
      <c r="F23" s="46" t="s">
        <v>40</v>
      </c>
      <c r="G23" s="46" t="s">
        <v>40</v>
      </c>
      <c r="H23" s="46" t="s">
        <v>40</v>
      </c>
      <c r="I23" s="47" t="s">
        <v>40</v>
      </c>
      <c r="J23" s="4"/>
      <c r="K23" s="4"/>
      <c r="L23" s="4"/>
      <c r="M23" s="4"/>
      <c r="N23" s="4"/>
      <c r="O23" s="4"/>
      <c r="P23" s="4"/>
      <c r="Q23" s="9"/>
    </row>
    <row r="24" spans="2:17">
      <c r="B24" s="20"/>
      <c r="C24" s="21"/>
      <c r="D24" s="48"/>
      <c r="E24" s="46" t="s">
        <v>41</v>
      </c>
      <c r="F24" s="46" t="s">
        <v>41</v>
      </c>
      <c r="G24" s="46" t="s">
        <v>41</v>
      </c>
      <c r="H24" s="46" t="s">
        <v>41</v>
      </c>
      <c r="I24" s="47" t="s">
        <v>41</v>
      </c>
      <c r="J24" s="4"/>
      <c r="K24" s="4"/>
      <c r="L24" s="4"/>
      <c r="M24" s="4"/>
      <c r="N24" s="4"/>
      <c r="O24" s="4"/>
      <c r="P24" s="4"/>
      <c r="Q24" s="9"/>
    </row>
    <row r="25" spans="2:17">
      <c r="B25" s="20"/>
      <c r="C25" s="21"/>
      <c r="D25" s="48"/>
      <c r="E25" s="46" t="s">
        <v>42</v>
      </c>
      <c r="F25" s="46" t="s">
        <v>42</v>
      </c>
      <c r="G25" s="46" t="s">
        <v>42</v>
      </c>
      <c r="H25" s="46" t="s">
        <v>42</v>
      </c>
      <c r="I25" s="47" t="s">
        <v>42</v>
      </c>
      <c r="J25" s="4"/>
      <c r="K25" s="4"/>
      <c r="L25" s="4"/>
      <c r="M25" s="4"/>
      <c r="N25" s="4"/>
      <c r="O25" s="4"/>
      <c r="P25" s="4"/>
      <c r="Q25" s="9"/>
    </row>
    <row r="26" spans="2:17">
      <c r="B26" s="20"/>
      <c r="C26" s="21"/>
      <c r="D26" s="48"/>
      <c r="E26" s="46" t="s">
        <v>43</v>
      </c>
      <c r="F26" s="46" t="s">
        <v>43</v>
      </c>
      <c r="G26" s="46" t="s">
        <v>43</v>
      </c>
      <c r="H26" s="46" t="s">
        <v>43</v>
      </c>
      <c r="I26" s="47" t="s">
        <v>43</v>
      </c>
      <c r="J26" s="4"/>
      <c r="K26" s="4"/>
      <c r="L26" s="4"/>
      <c r="M26" s="4"/>
      <c r="N26" s="4"/>
      <c r="O26" s="4"/>
      <c r="P26" s="4"/>
      <c r="Q26" s="9"/>
    </row>
    <row r="27" spans="2:17">
      <c r="B27" s="20"/>
      <c r="C27" s="21"/>
      <c r="D27" s="48"/>
      <c r="E27" s="46" t="s">
        <v>44</v>
      </c>
      <c r="F27" s="46" t="s">
        <v>44</v>
      </c>
      <c r="G27" s="46" t="s">
        <v>44</v>
      </c>
      <c r="H27" s="46" t="s">
        <v>44</v>
      </c>
      <c r="I27" s="47" t="s">
        <v>44</v>
      </c>
      <c r="J27" s="4"/>
      <c r="K27" s="4"/>
      <c r="L27" s="4"/>
      <c r="M27" s="4"/>
      <c r="N27" s="4"/>
      <c r="O27" s="4"/>
      <c r="P27" s="4"/>
      <c r="Q27" s="9"/>
    </row>
    <row r="28" spans="2:17">
      <c r="B28" s="20"/>
      <c r="C28" s="21"/>
      <c r="D28" s="48"/>
      <c r="E28" s="46" t="s">
        <v>45</v>
      </c>
      <c r="F28" s="46" t="s">
        <v>45</v>
      </c>
      <c r="G28" s="46" t="s">
        <v>45</v>
      </c>
      <c r="H28" s="46" t="s">
        <v>45</v>
      </c>
      <c r="I28" s="47" t="s">
        <v>45</v>
      </c>
      <c r="J28" s="4"/>
      <c r="K28" s="4"/>
      <c r="L28" s="4"/>
      <c r="M28" s="4"/>
      <c r="N28" s="4"/>
      <c r="O28" s="4"/>
      <c r="P28" s="4"/>
      <c r="Q28" s="9"/>
    </row>
    <row r="29" spans="2:17">
      <c r="B29" s="20"/>
      <c r="C29" s="21"/>
      <c r="D29" s="48"/>
      <c r="E29" s="46" t="s">
        <v>46</v>
      </c>
      <c r="F29" s="46" t="s">
        <v>46</v>
      </c>
      <c r="G29" s="46" t="s">
        <v>46</v>
      </c>
      <c r="H29" s="46" t="s">
        <v>46</v>
      </c>
      <c r="I29" s="47" t="s">
        <v>46</v>
      </c>
      <c r="J29" s="4"/>
      <c r="K29" s="4"/>
      <c r="L29" s="4"/>
      <c r="M29" s="4"/>
      <c r="N29" s="4"/>
      <c r="O29" s="4"/>
      <c r="P29" s="4"/>
      <c r="Q29" s="9"/>
    </row>
    <row r="30" spans="2:17">
      <c r="B30" s="20"/>
      <c r="C30" s="21"/>
      <c r="D30" s="48"/>
      <c r="E30" s="46" t="s">
        <v>47</v>
      </c>
      <c r="F30" s="46" t="s">
        <v>47</v>
      </c>
      <c r="G30" s="46" t="s">
        <v>47</v>
      </c>
      <c r="H30" s="46" t="s">
        <v>47</v>
      </c>
      <c r="I30" s="47" t="s">
        <v>47</v>
      </c>
      <c r="J30" s="4"/>
      <c r="K30" s="4"/>
      <c r="L30" s="4"/>
      <c r="M30" s="4"/>
      <c r="N30" s="4"/>
      <c r="O30" s="4"/>
      <c r="P30" s="4"/>
      <c r="Q30" s="9"/>
    </row>
    <row r="31" spans="2:17">
      <c r="B31" s="20"/>
      <c r="C31" s="21"/>
      <c r="D31" s="48"/>
      <c r="E31" s="46" t="s">
        <v>48</v>
      </c>
      <c r="F31" s="46" t="s">
        <v>48</v>
      </c>
      <c r="G31" s="46" t="s">
        <v>48</v>
      </c>
      <c r="H31" s="46" t="s">
        <v>48</v>
      </c>
      <c r="I31" s="47" t="s">
        <v>48</v>
      </c>
      <c r="J31" s="4"/>
      <c r="K31" s="4"/>
      <c r="L31" s="4"/>
      <c r="M31" s="4"/>
      <c r="N31" s="4"/>
      <c r="O31" s="4"/>
      <c r="P31" s="4"/>
      <c r="Q31" s="9"/>
    </row>
    <row r="32" spans="2:17">
      <c r="B32" s="20"/>
      <c r="C32" s="21"/>
      <c r="D32" s="48"/>
      <c r="E32" s="46" t="s">
        <v>49</v>
      </c>
      <c r="F32" s="46" t="s">
        <v>49</v>
      </c>
      <c r="G32" s="46" t="s">
        <v>49</v>
      </c>
      <c r="H32" s="46" t="s">
        <v>49</v>
      </c>
      <c r="I32" s="47" t="s">
        <v>49</v>
      </c>
      <c r="J32" s="4"/>
      <c r="K32" s="4"/>
      <c r="L32" s="4"/>
      <c r="M32" s="4"/>
      <c r="N32" s="4"/>
      <c r="O32" s="4"/>
      <c r="P32" s="4"/>
      <c r="Q32" s="9"/>
    </row>
    <row r="33" spans="2:17">
      <c r="B33" s="20"/>
      <c r="C33" s="21"/>
      <c r="D33" s="48"/>
      <c r="E33" s="46" t="s">
        <v>50</v>
      </c>
      <c r="F33" s="46" t="s">
        <v>50</v>
      </c>
      <c r="G33" s="46" t="s">
        <v>50</v>
      </c>
      <c r="H33" s="46" t="s">
        <v>50</v>
      </c>
      <c r="I33" s="47" t="s">
        <v>50</v>
      </c>
      <c r="J33" s="4"/>
      <c r="K33" s="4"/>
      <c r="L33" s="4"/>
      <c r="M33" s="4"/>
      <c r="N33" s="4"/>
      <c r="O33" s="4"/>
      <c r="P33" s="4"/>
      <c r="Q33" s="9"/>
    </row>
    <row r="34" spans="2:17">
      <c r="B34" s="20"/>
      <c r="C34" s="21"/>
      <c r="D34" s="48"/>
      <c r="E34" s="46" t="s">
        <v>51</v>
      </c>
      <c r="F34" s="46" t="s">
        <v>51</v>
      </c>
      <c r="G34" s="46" t="s">
        <v>51</v>
      </c>
      <c r="H34" s="46" t="s">
        <v>51</v>
      </c>
      <c r="I34" s="47" t="s">
        <v>51</v>
      </c>
      <c r="J34" s="4"/>
      <c r="K34" s="4"/>
      <c r="L34" s="4"/>
      <c r="M34" s="4"/>
      <c r="N34" s="4"/>
      <c r="O34" s="4"/>
      <c r="P34" s="4"/>
      <c r="Q34" s="9"/>
    </row>
    <row r="35" spans="2:17">
      <c r="B35" s="20"/>
      <c r="C35" s="21"/>
      <c r="D35" s="48"/>
      <c r="E35" s="46" t="s">
        <v>52</v>
      </c>
      <c r="F35" s="46" t="s">
        <v>52</v>
      </c>
      <c r="G35" s="46" t="s">
        <v>52</v>
      </c>
      <c r="H35" s="46" t="s">
        <v>52</v>
      </c>
      <c r="I35" s="47" t="s">
        <v>52</v>
      </c>
      <c r="J35" s="4"/>
      <c r="K35" s="4"/>
      <c r="L35" s="4"/>
      <c r="M35" s="4"/>
      <c r="N35" s="4"/>
      <c r="O35" s="4"/>
      <c r="P35" s="4"/>
      <c r="Q35" s="9"/>
    </row>
    <row r="36" spans="2:17">
      <c r="B36" s="20"/>
      <c r="C36" s="21"/>
      <c r="D36" s="48"/>
      <c r="E36" s="46" t="s">
        <v>53</v>
      </c>
      <c r="F36" s="46" t="s">
        <v>53</v>
      </c>
      <c r="G36" s="46" t="s">
        <v>53</v>
      </c>
      <c r="H36" s="46" t="s">
        <v>53</v>
      </c>
      <c r="I36" s="47" t="s">
        <v>53</v>
      </c>
      <c r="J36" s="4"/>
      <c r="K36" s="4"/>
      <c r="L36" s="4"/>
      <c r="M36" s="4"/>
      <c r="N36" s="4"/>
      <c r="O36" s="4"/>
      <c r="P36" s="4"/>
      <c r="Q36" s="9"/>
    </row>
    <row r="37" spans="2:17">
      <c r="B37" s="20"/>
      <c r="C37" s="21"/>
      <c r="D37" s="48"/>
      <c r="E37" s="46" t="s">
        <v>54</v>
      </c>
      <c r="F37" s="46" t="s">
        <v>54</v>
      </c>
      <c r="G37" s="46" t="s">
        <v>54</v>
      </c>
      <c r="H37" s="46" t="s">
        <v>54</v>
      </c>
      <c r="I37" s="47" t="s">
        <v>54</v>
      </c>
      <c r="J37" s="4"/>
      <c r="K37" s="4"/>
      <c r="L37" s="4"/>
      <c r="M37" s="4"/>
      <c r="N37" s="4"/>
      <c r="O37" s="4"/>
      <c r="P37" s="4"/>
      <c r="Q37" s="9"/>
    </row>
    <row r="38" spans="2:17">
      <c r="B38" s="20"/>
      <c r="C38" s="21"/>
      <c r="D38" s="48"/>
      <c r="E38" s="46" t="s">
        <v>55</v>
      </c>
      <c r="F38" s="46" t="s">
        <v>55</v>
      </c>
      <c r="G38" s="46" t="s">
        <v>55</v>
      </c>
      <c r="H38" s="46" t="s">
        <v>55</v>
      </c>
      <c r="I38" s="47" t="s">
        <v>55</v>
      </c>
      <c r="J38" s="4"/>
      <c r="K38" s="4"/>
      <c r="L38" s="4"/>
      <c r="M38" s="4"/>
      <c r="N38" s="4"/>
      <c r="O38" s="4"/>
      <c r="P38" s="4"/>
      <c r="Q38" s="9"/>
    </row>
    <row r="39" spans="2:17">
      <c r="B39" s="20"/>
      <c r="C39" s="21"/>
      <c r="D39" s="48"/>
      <c r="E39" s="46" t="s">
        <v>56</v>
      </c>
      <c r="F39" s="46" t="s">
        <v>56</v>
      </c>
      <c r="G39" s="46" t="s">
        <v>56</v>
      </c>
      <c r="H39" s="46" t="s">
        <v>56</v>
      </c>
      <c r="I39" s="47" t="s">
        <v>56</v>
      </c>
      <c r="J39" s="4"/>
      <c r="K39" s="4"/>
      <c r="L39" s="4"/>
      <c r="M39" s="4"/>
      <c r="N39" s="4"/>
      <c r="O39" s="4"/>
      <c r="P39" s="4"/>
      <c r="Q39" s="9"/>
    </row>
    <row r="40" spans="2:17">
      <c r="B40" s="20"/>
      <c r="C40" s="21"/>
      <c r="D40" s="36"/>
      <c r="E40" s="34" t="s">
        <v>57</v>
      </c>
      <c r="F40" s="34" t="s">
        <v>57</v>
      </c>
      <c r="G40" s="34" t="s">
        <v>57</v>
      </c>
      <c r="H40" s="34" t="s">
        <v>57</v>
      </c>
      <c r="I40" s="35" t="s">
        <v>57</v>
      </c>
      <c r="J40" s="4"/>
      <c r="K40" s="4"/>
      <c r="L40" s="4"/>
      <c r="M40" s="4"/>
      <c r="N40" s="4"/>
      <c r="O40" s="4"/>
      <c r="P40" s="4"/>
      <c r="Q40" s="9"/>
    </row>
    <row r="41" spans="2:17" ht="15.75" thickBot="1">
      <c r="B41" s="16"/>
      <c r="C41" s="17"/>
      <c r="D41" s="36"/>
      <c r="E41" s="34" t="s">
        <v>33</v>
      </c>
      <c r="F41" s="34" t="s">
        <v>33</v>
      </c>
      <c r="G41" s="34" t="s">
        <v>33</v>
      </c>
      <c r="H41" s="34" t="s">
        <v>33</v>
      </c>
      <c r="I41" s="35" t="s">
        <v>33</v>
      </c>
      <c r="J41" s="15"/>
      <c r="K41" s="15"/>
      <c r="L41" s="15"/>
      <c r="M41" s="15"/>
      <c r="N41" s="15"/>
      <c r="O41" s="15"/>
      <c r="P41" s="15"/>
      <c r="Q41" s="9"/>
    </row>
    <row r="42" spans="2:17" ht="15.75" thickBot="1">
      <c r="B42" s="6"/>
      <c r="C42" s="17"/>
      <c r="D42" s="49"/>
      <c r="E42" s="30" t="s">
        <v>34</v>
      </c>
      <c r="F42" s="30" t="s">
        <v>34</v>
      </c>
      <c r="G42" s="30" t="s">
        <v>34</v>
      </c>
      <c r="H42" s="30" t="s">
        <v>34</v>
      </c>
      <c r="I42" s="31" t="s">
        <v>34</v>
      </c>
      <c r="J42" s="3"/>
      <c r="K42" s="3"/>
      <c r="L42" s="3"/>
      <c r="M42" s="3"/>
      <c r="N42" s="3"/>
      <c r="O42" s="3"/>
      <c r="P42" s="3"/>
      <c r="Q42" s="9">
        <f>SUM(J42:P42)/7</f>
        <v>0</v>
      </c>
    </row>
    <row r="43" spans="2:17">
      <c r="C43" s="24"/>
      <c r="D43" s="24"/>
      <c r="E43" s="1"/>
      <c r="H43" s="32" t="s">
        <v>19</v>
      </c>
      <c r="I43" s="32"/>
      <c r="J43" s="10">
        <f>COUNTIF(J9:J42,"&gt;=70")</f>
        <v>9</v>
      </c>
      <c r="K43" s="10">
        <f t="shared" ref="K43:P43" si="0">COUNTIF(K9:K42,"&gt;=70")</f>
        <v>0</v>
      </c>
      <c r="L43" s="10">
        <f t="shared" si="0"/>
        <v>0</v>
      </c>
      <c r="M43" s="10">
        <f t="shared" si="0"/>
        <v>0</v>
      </c>
      <c r="N43" s="10">
        <f t="shared" si="0"/>
        <v>0</v>
      </c>
      <c r="O43" s="10">
        <f t="shared" si="0"/>
        <v>0</v>
      </c>
      <c r="P43" s="10">
        <f t="shared" si="0"/>
        <v>0</v>
      </c>
      <c r="Q43" s="14">
        <f>COUNTIF(Q9:Q40,"&gt;=70")</f>
        <v>0</v>
      </c>
    </row>
    <row r="44" spans="2:17">
      <c r="C44" s="24"/>
      <c r="D44" s="24"/>
      <c r="E44" s="7"/>
      <c r="H44" s="27" t="s">
        <v>20</v>
      </c>
      <c r="I44" s="27"/>
      <c r="J44" s="11">
        <v>0</v>
      </c>
      <c r="K44" s="11">
        <f t="shared" ref="K44:Q44" si="1">COUNTIF(K9:K42,"&lt;70")</f>
        <v>0</v>
      </c>
      <c r="L44" s="11">
        <f t="shared" si="1"/>
        <v>0</v>
      </c>
      <c r="M44" s="11">
        <f t="shared" si="1"/>
        <v>0</v>
      </c>
      <c r="N44" s="11">
        <f t="shared" si="1"/>
        <v>0</v>
      </c>
      <c r="O44" s="11">
        <f t="shared" si="1"/>
        <v>0</v>
      </c>
      <c r="P44" s="11">
        <f t="shared" si="1"/>
        <v>0</v>
      </c>
      <c r="Q44" s="11">
        <f t="shared" si="1"/>
        <v>1</v>
      </c>
    </row>
    <row r="45" spans="2:17">
      <c r="C45" s="24"/>
      <c r="D45" s="24"/>
      <c r="E45" s="24"/>
      <c r="H45" s="27" t="s">
        <v>21</v>
      </c>
      <c r="I45" s="27"/>
      <c r="J45" s="11">
        <v>9</v>
      </c>
      <c r="K45" s="11">
        <f t="shared" ref="K45:Q45" si="2">COUNT(K9:K42)</f>
        <v>0</v>
      </c>
      <c r="L45" s="11">
        <f t="shared" si="2"/>
        <v>0</v>
      </c>
      <c r="M45" s="11">
        <f t="shared" si="2"/>
        <v>0</v>
      </c>
      <c r="N45" s="11">
        <f t="shared" si="2"/>
        <v>0</v>
      </c>
      <c r="O45" s="11">
        <f t="shared" si="2"/>
        <v>0</v>
      </c>
      <c r="P45" s="11">
        <f t="shared" si="2"/>
        <v>0</v>
      </c>
      <c r="Q45" s="11">
        <f t="shared" si="2"/>
        <v>1</v>
      </c>
    </row>
    <row r="46" spans="2:17">
      <c r="C46" s="24"/>
      <c r="D46" s="24"/>
      <c r="E46" s="1"/>
      <c r="H46" s="28" t="s">
        <v>16</v>
      </c>
      <c r="I46" s="28"/>
      <c r="J46" s="12">
        <f>J43/J45</f>
        <v>1</v>
      </c>
      <c r="K46" s="13" t="e">
        <f t="shared" ref="K46:Q46" si="3">K43/K45</f>
        <v>#DIV/0!</v>
      </c>
      <c r="L46" s="13" t="e">
        <f t="shared" si="3"/>
        <v>#DIV/0!</v>
      </c>
      <c r="M46" s="13" t="e">
        <f t="shared" si="3"/>
        <v>#DIV/0!</v>
      </c>
      <c r="N46" s="13" t="e">
        <f t="shared" si="3"/>
        <v>#DIV/0!</v>
      </c>
      <c r="O46" s="13" t="e">
        <f t="shared" si="3"/>
        <v>#DIV/0!</v>
      </c>
      <c r="P46" s="13" t="e">
        <f t="shared" si="3"/>
        <v>#DIV/0!</v>
      </c>
      <c r="Q46" s="13">
        <f t="shared" si="3"/>
        <v>0</v>
      </c>
    </row>
    <row r="47" spans="2:17">
      <c r="C47" s="24"/>
      <c r="D47" s="24"/>
      <c r="E47" s="1"/>
      <c r="H47" s="28" t="s">
        <v>17</v>
      </c>
      <c r="I47" s="28"/>
      <c r="J47" s="12">
        <f>J44/J45</f>
        <v>0</v>
      </c>
      <c r="K47" s="12" t="e">
        <f t="shared" ref="K47:Q47" si="4">K44/K45</f>
        <v>#DIV/0!</v>
      </c>
      <c r="L47" s="13" t="e">
        <f t="shared" si="4"/>
        <v>#DIV/0!</v>
      </c>
      <c r="M47" s="13" t="e">
        <f t="shared" si="4"/>
        <v>#DIV/0!</v>
      </c>
      <c r="N47" s="13" t="e">
        <f t="shared" si="4"/>
        <v>#DIV/0!</v>
      </c>
      <c r="O47" s="13" t="e">
        <f t="shared" si="4"/>
        <v>#DIV/0!</v>
      </c>
      <c r="P47" s="13" t="e">
        <f t="shared" si="4"/>
        <v>#DIV/0!</v>
      </c>
      <c r="Q47" s="13">
        <f t="shared" si="4"/>
        <v>1</v>
      </c>
    </row>
    <row r="48" spans="2:17">
      <c r="C48" s="24"/>
      <c r="D48" s="24"/>
      <c r="E48" s="7"/>
    </row>
    <row r="49" spans="3:16">
      <c r="C49" s="1"/>
      <c r="D49" s="1"/>
      <c r="E49" s="7"/>
    </row>
    <row r="50" spans="3:16">
      <c r="J50" s="25" t="s">
        <v>24</v>
      </c>
      <c r="K50" s="25"/>
      <c r="L50" s="25"/>
      <c r="M50" s="25"/>
      <c r="N50" s="25"/>
      <c r="O50" s="25"/>
      <c r="P50" s="25"/>
    </row>
    <row r="51" spans="3:16">
      <c r="J51" s="26" t="s">
        <v>18</v>
      </c>
      <c r="K51" s="26"/>
      <c r="L51" s="26"/>
      <c r="M51" s="26"/>
      <c r="N51" s="26"/>
      <c r="O51" s="26"/>
      <c r="P51" s="26"/>
    </row>
  </sheetData>
  <mergeCells count="5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2:I12"/>
    <mergeCell ref="D9:I9"/>
    <mergeCell ref="D10:I10"/>
    <mergeCell ref="D11:I1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2:I42"/>
    <mergeCell ref="C43:D43"/>
    <mergeCell ref="H43:I43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SUBEST. ELECT. 802B </vt:lpstr>
      <vt:lpstr>MAQS. ELECT. 602 A</vt:lpstr>
      <vt:lpstr>MAQS. ELECT. 602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2023-03-21T15:13:53Z</cp:lastPrinted>
  <dcterms:created xsi:type="dcterms:W3CDTF">2023-03-14T19:16:59Z</dcterms:created>
  <dcterms:modified xsi:type="dcterms:W3CDTF">2025-03-06T04:26:01Z</dcterms:modified>
</cp:coreProperties>
</file>