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5 ,6CALIFICACIONES\"/>
    </mc:Choice>
  </mc:AlternateContent>
  <xr:revisionPtr revIDLastSave="0" documentId="13_ncr:1_{DAB7DCF4-6F6D-401E-8704-443F4266AC9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3" l="1"/>
  <c r="N14" i="23"/>
  <c r="J14" i="23"/>
  <c r="J15" i="23"/>
  <c r="J14" i="10" l="1"/>
  <c r="L15" i="24"/>
  <c r="I15" i="24"/>
  <c r="J15" i="24" s="1"/>
  <c r="I15" i="22"/>
  <c r="H15" i="22"/>
  <c r="L14" i="10" l="1"/>
  <c r="N28" i="25" l="1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I17" i="25"/>
  <c r="J17" i="25" s="1"/>
  <c r="E16" i="25"/>
  <c r="I16" i="25" s="1"/>
  <c r="J16" i="25" s="1"/>
  <c r="D16" i="25"/>
  <c r="C16" i="25"/>
  <c r="A16" i="25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I16" i="24"/>
  <c r="J16" i="24" s="1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B10" i="23"/>
  <c r="B37" i="23" s="1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M28" i="22"/>
  <c r="K28" i="22"/>
  <c r="G28" i="22"/>
  <c r="F28" i="22"/>
  <c r="K27" i="10"/>
  <c r="G27" i="10"/>
  <c r="F27" i="10"/>
  <c r="E27" i="10"/>
  <c r="L26" i="10"/>
  <c r="M26" i="10" s="1"/>
  <c r="N26" i="10" s="1"/>
  <c r="I26" i="10"/>
  <c r="J26" i="10" s="1"/>
  <c r="H26" i="10"/>
  <c r="L25" i="10"/>
  <c r="M25" i="10" s="1"/>
  <c r="N25" i="10" s="1"/>
  <c r="I25" i="10"/>
  <c r="J25" i="10" s="1"/>
  <c r="H25" i="10"/>
  <c r="L24" i="10"/>
  <c r="M24" i="10" s="1"/>
  <c r="N24" i="10" s="1"/>
  <c r="I24" i="10"/>
  <c r="J24" i="10" s="1"/>
  <c r="H24" i="10"/>
  <c r="L23" i="10"/>
  <c r="M23" i="10" s="1"/>
  <c r="N23" i="10" s="1"/>
  <c r="I23" i="10"/>
  <c r="J23" i="10" s="1"/>
  <c r="H23" i="10"/>
  <c r="L22" i="10"/>
  <c r="M22" i="10" s="1"/>
  <c r="N22" i="10" s="1"/>
  <c r="I22" i="10"/>
  <c r="J22" i="10" s="1"/>
  <c r="H22" i="10"/>
  <c r="L21" i="10"/>
  <c r="M21" i="10" s="1"/>
  <c r="I21" i="10"/>
  <c r="J21" i="10" s="1"/>
  <c r="H21" i="10"/>
  <c r="L20" i="10"/>
  <c r="M20" i="10" s="1"/>
  <c r="N20" i="10" s="1"/>
  <c r="I20" i="10"/>
  <c r="J20" i="10" s="1"/>
  <c r="H20" i="10"/>
  <c r="L19" i="10"/>
  <c r="M19" i="10" s="1"/>
  <c r="N19" i="10" s="1"/>
  <c r="I19" i="10"/>
  <c r="J19" i="10" s="1"/>
  <c r="H19" i="10"/>
  <c r="L18" i="10"/>
  <c r="M18" i="10" s="1"/>
  <c r="N18" i="10" s="1"/>
  <c r="I18" i="10"/>
  <c r="J18" i="10" s="1"/>
  <c r="H18" i="10"/>
  <c r="L17" i="10"/>
  <c r="M17" i="10" s="1"/>
  <c r="N17" i="10" s="1"/>
  <c r="I17" i="10"/>
  <c r="J17" i="10" s="1"/>
  <c r="H17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M27" i="10" s="1"/>
  <c r="N27" i="10" s="1"/>
  <c r="J28" i="25" l="1"/>
  <c r="L28" i="25"/>
  <c r="H28" i="25"/>
  <c r="J28" i="24"/>
  <c r="L28" i="24"/>
  <c r="H28" i="24"/>
  <c r="J28" i="23"/>
  <c r="L28" i="23"/>
  <c r="H28" i="23"/>
  <c r="J28" i="22"/>
  <c r="H28" i="22"/>
  <c r="L28" i="22"/>
  <c r="M28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<sst xmlns="http://schemas.openxmlformats.org/spreadsheetml/2006/main" count="206" uniqueCount="52">
  <si>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</si>
  <si>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</si>
  <si>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</si>
  <si>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</si>
  <si>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</si>
  <si>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</si>
  <si>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</si>
  <si>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</si>
  <si>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</si>
  <si>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</si>
  <si>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</si>
  <si>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</si>
  <si>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</si>
  <si>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</si>
  <si>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</si>
  <si>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</si>
  <si>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</si>
  <si>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</si>
  <si>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</si>
  <si>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</si>
  <si>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</si>
  <si>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</si>
  <si>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</si>
  <si>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</si>
  <si>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</si>
  <si>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</si>
  <si>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</si>
  <si>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</si>
  <si>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</si>
  <si>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</si>
  <si>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</si>
  <si>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</si>
  <si>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LIC.ANA KARENINA CORDOBA FERMAN</t>
  </si>
  <si>
    <t>ENTORNO MACROECONOMICO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</si>
  <si>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</si>
  <si>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</si>
  <si>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</si>
  <si>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</si>
  <si>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</si>
  <si>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</si>
  <si>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</si>
  <si>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</si>
  <si>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</si>
  <si>
    <t>FEB.2025 A JUNIO 2025</t>
  </si>
  <si>
    <t>EN GESTION EMPRESARIAL</t>
  </si>
  <si>
    <t>FEB 2025 A JUNIO 2025</t>
  </si>
  <si>
    <t xml:space="preserve">ENTORNO MACROECONOMICO </t>
  </si>
  <si>
    <t xml:space="preserve">407B </t>
  </si>
  <si>
    <t>YATZARET ORTEGA ESCALERA</t>
  </si>
  <si>
    <t>FINAL</t>
  </si>
  <si>
    <t xml:space="preserve">407 A </t>
  </si>
  <si>
    <t xml:space="preserve">YATZARET ORTEGA ESCALERA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</si>
</sst>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2"/>
      <c r="N1" s="2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"/>
      <c r="N5" s="2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1">
        <v>1</v>
      </c>
      <c r="C8" s="31"/>
      <c r="D8" s="14" t="s">
        <v>4</v>
      </c>
      <c r="E8" s="5">
        <v>2</v>
      </c>
      <c r="G8" s="4" t="s">
        <v>5</v>
      </c>
      <c r="H8" s="5">
        <v>1</v>
      </c>
      <c r="I8" s="30" t="s">
        <v>6</v>
      </c>
      <c r="J8" s="30"/>
      <c r="K8" s="30"/>
      <c r="L8" s="20" t="s">
        <v>43</v>
      </c>
      <c r="M8" s="6"/>
      <c r="N8" s="6"/>
    </row>
    <row r="10" spans="1:14" ht="13" x14ac:dyDescent="0.3">
      <c r="A10" s="4" t="s">
        <v>7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4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5"/>
    </row>
    <row r="14" spans="1:14" s="11" customFormat="1" ht="25" x14ac:dyDescent="0.25">
      <c r="A14" s="9" t="s">
        <v>33</v>
      </c>
      <c r="B14" s="9">
        <v>1</v>
      </c>
      <c r="C14" s="9" t="s">
        <v>34</v>
      </c>
      <c r="D14" s="9" t="s">
        <v>30</v>
      </c>
      <c r="E14" s="9">
        <v>31</v>
      </c>
      <c r="F14" s="9">
        <v>28</v>
      </c>
      <c r="G14" s="9">
        <v>0</v>
      </c>
      <c r="H14" s="10">
        <v>0.9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  <c r="M14" s="10">
        <v>0.99</v>
      </c>
      <c r="N14" s="10">
        <v>0.59</v>
      </c>
    </row>
    <row r="15" spans="1:14" s="11" customFormat="1" ht="25" x14ac:dyDescent="0.25">
      <c r="A15" s="9" t="s">
        <v>33</v>
      </c>
      <c r="B15" s="9">
        <v>1</v>
      </c>
      <c r="C15" s="9" t="s">
        <v>41</v>
      </c>
      <c r="D15" s="9" t="s">
        <v>30</v>
      </c>
      <c r="E15" s="9">
        <v>14</v>
      </c>
      <c r="F15" s="9">
        <v>14</v>
      </c>
      <c r="G15" s="9">
        <v>0</v>
      </c>
      <c r="H15" s="10">
        <v>1</v>
      </c>
      <c r="I15" s="9">
        <v>0</v>
      </c>
      <c r="J15" s="10">
        <v>0</v>
      </c>
      <c r="K15" s="21">
        <v>0</v>
      </c>
      <c r="L15" s="10">
        <v>0</v>
      </c>
      <c r="M15" s="10">
        <v>0.95</v>
      </c>
      <c r="N15" s="10">
        <v>0.57140000000000002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s">
        <v>42</v>
      </c>
      <c r="M16" s="10" t="s">
        <v>42</v>
      </c>
      <c r="N16" s="10" t="s">
        <v>42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6" si="2">F17/E17</f>
        <v>#DIV/0!</v>
      </c>
      <c r="I17" s="9">
        <f t="shared" ref="I17:I26" si="3">(E17-SUM(F17:G17))-K17</f>
        <v>0</v>
      </c>
      <c r="J17" s="10" t="e">
        <f t="shared" si="0"/>
        <v>#DIV/0!</v>
      </c>
      <c r="K17" s="9"/>
      <c r="L17" s="10" t="e">
        <f t="shared" ref="L17:L27" si="4">K17/E17</f>
        <v>#DIV/0!</v>
      </c>
      <c r="M17" s="10" t="e">
        <f t="shared" ref="M17:M21" si="5">L17/F17</f>
        <v>#DIV/0!</v>
      </c>
      <c r="N17" s="10" t="e">
        <f t="shared" ref="N17:N20" si="6">M17/G17</f>
        <v>#DIV/0!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  <c r="M18" s="10" t="e">
        <f t="shared" si="5"/>
        <v>#DIV/0!</v>
      </c>
      <c r="N18" s="10" t="e">
        <f t="shared" si="6"/>
        <v>#DIV/0!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  <c r="M19" s="10" t="e">
        <f t="shared" si="5"/>
        <v>#DIV/0!</v>
      </c>
      <c r="N19" s="10" t="e">
        <f t="shared" si="6"/>
        <v>#DIV/0!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  <c r="M20" s="10" t="e">
        <f t="shared" si="5"/>
        <v>#DIV/0!</v>
      </c>
      <c r="N20" s="10" t="e">
        <f t="shared" si="6"/>
        <v>#DIV/0!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  <c r="M21" s="10" t="e">
        <f t="shared" si="5"/>
        <v>#DIV/0!</v>
      </c>
      <c r="N21" s="10" t="s">
        <v>42</v>
      </c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  <c r="M22" s="10" t="e">
        <f t="shared" ref="M22:M27" si="7">L22/F22</f>
        <v>#DIV/0!</v>
      </c>
      <c r="N22" s="10" t="e">
        <f t="shared" ref="N22:N27" si="8">M22/G22</f>
        <v>#DIV/0!</v>
      </c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  <c r="M23" s="10" t="e">
        <f t="shared" si="7"/>
        <v>#DIV/0!</v>
      </c>
      <c r="N23" s="10" t="e">
        <f t="shared" si="8"/>
        <v>#DIV/0!</v>
      </c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  <c r="M24" s="10" t="e">
        <f t="shared" si="7"/>
        <v>#DIV/0!</v>
      </c>
      <c r="N24" s="10" t="e">
        <f t="shared" si="8"/>
        <v>#DIV/0!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  <c r="M25" s="10" t="e">
        <f t="shared" si="7"/>
        <v>#DIV/0!</v>
      </c>
      <c r="N25" s="10" t="e">
        <f t="shared" si="8"/>
        <v>#DIV/0!</v>
      </c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  <c r="M26" s="10" t="e">
        <f t="shared" si="7"/>
        <v>#DIV/0!</v>
      </c>
      <c r="N26" s="10" t="e">
        <f t="shared" si="8"/>
        <v>#DIV/0!</v>
      </c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  <c r="M27" s="18">
        <f t="shared" si="7"/>
        <v>0</v>
      </c>
      <c r="N27" s="18" t="e">
        <f t="shared" si="8"/>
        <v>#DIV/0!</v>
      </c>
    </row>
    <row r="29" spans="1:14" ht="120" customHeight="1" x14ac:dyDescent="0.25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23"/>
      <c r="N29" s="23"/>
    </row>
    <row r="31" spans="1:14" x14ac:dyDescent="0.25">
      <c r="A31" s="12"/>
    </row>
    <row r="32" spans="1:14" ht="13" x14ac:dyDescent="0.3">
      <c r="B32" s="38" t="s">
        <v>26</v>
      </c>
      <c r="C32" s="38"/>
      <c r="D32" s="38"/>
      <c r="G32" s="26" t="s">
        <v>27</v>
      </c>
      <c r="H32" s="26"/>
      <c r="I32" s="26"/>
      <c r="J32" s="26"/>
    </row>
    <row r="33" spans="1:10" ht="62.25" customHeight="1" x14ac:dyDescent="0.25">
      <c r="B33" s="39"/>
      <c r="C33" s="39"/>
      <c r="D33" s="39"/>
      <c r="G33" s="31"/>
      <c r="H33" s="31"/>
      <c r="I33" s="31"/>
      <c r="J33" s="31"/>
    </row>
    <row r="34" spans="1:10" hidden="1" x14ac:dyDescent="0.25">
      <c r="A34" s="36" t="e">
        <v>#REF!</v>
      </c>
      <c r="B34" s="36"/>
      <c r="C34" s="6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">
        <v>37</v>
      </c>
      <c r="C36" s="37"/>
      <c r="D36" s="37"/>
      <c r="E36" s="13"/>
      <c r="F36" s="13"/>
      <c r="G36" s="37" t="s">
        <v>32</v>
      </c>
      <c r="H36" s="37"/>
      <c r="I36" s="37"/>
      <c r="J36" s="37"/>
    </row>
  </sheetData>
  <mergeCells count="30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M12:M13"/>
    <mergeCell ref="N12:N13"/>
    <mergeCell ref="A3:L3"/>
    <mergeCell ref="A5:L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2</v>
      </c>
      <c r="C14" s="9" t="s">
        <v>39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0.97</v>
      </c>
      <c r="N14" s="15">
        <v>0.35</v>
      </c>
    </row>
    <row r="15" spans="1:14" s="11" customFormat="1" ht="25" x14ac:dyDescent="0.25">
      <c r="A15" s="9" t="s">
        <v>33</v>
      </c>
      <c r="B15" s="9">
        <v>2</v>
      </c>
      <c r="C15" s="9" t="s">
        <v>36</v>
      </c>
      <c r="D15" s="9" t="s">
        <v>40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5:J28" si="3">I15/E15</f>
        <v>0.21428571428571427</v>
      </c>
      <c r="K15" s="21">
        <v>0</v>
      </c>
      <c r="L15" s="10">
        <f t="shared" si="0"/>
        <v>0</v>
      </c>
      <c r="M15" s="21">
        <v>1</v>
      </c>
      <c r="N15" s="15">
        <v>0.28999999999999998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0.98499999999999999</v>
      </c>
      <c r="N28" s="19">
        <v>0.05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 t="s">
        <v>38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44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43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3</v>
      </c>
      <c r="C14" s="9" t="s">
        <v>39</v>
      </c>
      <c r="D14" s="9" t="s">
        <v>30</v>
      </c>
      <c r="E14" s="9">
        <v>31</v>
      </c>
      <c r="F14" s="9">
        <v>27</v>
      </c>
      <c r="G14" s="9">
        <v>0</v>
      </c>
      <c r="H14" s="10"/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f>20/E14</f>
        <v>0.64516129032258063</v>
      </c>
    </row>
    <row r="15" spans="1:14" s="11" customFormat="1" ht="25" x14ac:dyDescent="0.25">
      <c r="A15" s="9" t="s">
        <v>33</v>
      </c>
      <c r="B15" s="9">
        <v>3</v>
      </c>
      <c r="C15" s="9" t="s">
        <v>41</v>
      </c>
      <c r="D15" s="9" t="s">
        <v>30</v>
      </c>
      <c r="E15" s="9">
        <v>14</v>
      </c>
      <c r="F15" s="9">
        <v>11</v>
      </c>
      <c r="G15" s="9">
        <v>0</v>
      </c>
      <c r="H15" s="10"/>
      <c r="I15" s="9"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f>11/E15</f>
        <v>0.7857142857142857</v>
      </c>
    </row>
    <row r="16" spans="1:14" s="11" customFormat="1" x14ac:dyDescent="0.25">
      <c r="A16" s="9"/>
      <c r="B16" s="9"/>
      <c r="C16" s="9">
        <v>0</v>
      </c>
      <c r="D16" s="9"/>
      <c r="E16" s="9">
        <v>0</v>
      </c>
      <c r="F16" s="9"/>
      <c r="G16" s="9"/>
      <c r="H16" s="10" t="e">
        <f t="shared" ref="H16:H27" si="2">F16/E16</f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0.71543778801843316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3" zoomScale="85" zoomScaleNormal="85" zoomScaleSheetLayoutView="100" workbookViewId="0">
      <selection activeCell="H16" sqref="H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4</v>
      </c>
      <c r="C14" s="9" t="s">
        <v>34</v>
      </c>
      <c r="D14" s="9" t="s">
        <v>30</v>
      </c>
      <c r="E14" s="9">
        <v>31</v>
      </c>
      <c r="F14" s="9">
        <v>27</v>
      </c>
      <c r="G14" s="9">
        <v>0</v>
      </c>
      <c r="H14" s="10">
        <v>0</v>
      </c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v>0.65</v>
      </c>
    </row>
    <row r="15" spans="1:14" s="11" customFormat="1" ht="25" x14ac:dyDescent="0.25">
      <c r="A15" s="9" t="s">
        <v>46</v>
      </c>
      <c r="B15" s="9">
        <v>4</v>
      </c>
      <c r="C15" s="9" t="s">
        <v>47</v>
      </c>
      <c r="D15" s="9" t="s">
        <v>30</v>
      </c>
      <c r="E15" s="9">
        <v>14</v>
      </c>
      <c r="F15" s="9">
        <v>11</v>
      </c>
      <c r="G15" s="9">
        <v>0</v>
      </c>
      <c r="H15" s="10">
        <v>0</v>
      </c>
      <c r="I15" s="9">
        <f t="shared" ref="I15:I27" si="2">(E15-SUM(F15:G15))-K15</f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v>0.79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>
        <v>0</v>
      </c>
      <c r="F16" s="9"/>
      <c r="G16" s="9"/>
      <c r="H16" s="10" t="e">
        <f t="shared" ref="H16:H27" si="3">F16/E16</f>
        <v>#DIV/0!</v>
      </c>
      <c r="I16" s="9">
        <f t="shared" si="2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3"/>
        <v>#DIV/0!</v>
      </c>
      <c r="I17" s="9">
        <f t="shared" si="2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3"/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0.72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 t="s">
        <v>48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 t="s">
        <v>49</v>
      </c>
      <c r="C8" s="31"/>
      <c r="D8" s="14" t="s">
        <v>4</v>
      </c>
      <c r="E8" s="20">
        <v>2</v>
      </c>
      <c r="F8"/>
      <c r="G8" s="4" t="s">
        <v>5</v>
      </c>
      <c r="H8" s="20"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33</v>
      </c>
      <c r="B14" s="9">
        <v>5</v>
      </c>
      <c r="C14" s="9" t="s">
        <v>39</v>
      </c>
      <c r="D14" s="9" t="s">
        <v>30</v>
      </c>
      <c r="E14" s="9">
        <v>31</v>
      </c>
      <c r="F14" s="9">
        <v>29</v>
      </c>
      <c r="G14" s="9">
        <v>0</v>
      </c>
      <c r="H14" s="10">
        <f t="shared" ref="H14:H27" si="0">F14/E14</f>
        <v>0.93548387096774188</v>
      </c>
      <c r="I14" s="9">
        <v>2</v>
      </c>
      <c r="J14" s="10">
        <f t="shared" ref="J14:J28" si="1">I14/E14</f>
        <v>6.4516129032258063E-2</v>
      </c>
      <c r="K14" s="9">
        <v>0</v>
      </c>
      <c r="L14" s="10">
        <f t="shared" ref="L14:L28" si="2">K14/E14</f>
        <v>0</v>
      </c>
      <c r="M14" s="21">
        <v>0.92</v>
      </c>
      <c r="N14" s="15">
        <v>0.32</v>
      </c>
    </row>
    <row r="15" spans="1:14" s="11" customFormat="1" ht="25" x14ac:dyDescent="0.25">
      <c r="A15" s="9" t="s">
        <v>33</v>
      </c>
      <c r="B15" s="9">
        <v>6</v>
      </c>
      <c r="C15" s="9" t="s">
        <v>50</v>
      </c>
      <c r="D15" s="9" t="s">
        <v>30</v>
      </c>
      <c r="E15" s="9">
        <v>31</v>
      </c>
      <c r="F15" s="9">
        <v>25</v>
      </c>
      <c r="G15" s="9">
        <v>4</v>
      </c>
      <c r="H15" s="10">
        <v>0.81</v>
      </c>
      <c r="I15" s="9">
        <v>2</v>
      </c>
      <c r="J15" s="10">
        <v>0.19</v>
      </c>
      <c r="K15" s="9">
        <v>0</v>
      </c>
      <c r="L15" s="10">
        <v>0</v>
      </c>
      <c r="M15" s="21">
        <v>0.9</v>
      </c>
      <c r="N15" s="15">
        <v>0.68</v>
      </c>
    </row>
    <row r="16" spans="1:14" s="11" customFormat="1" ht="25" x14ac:dyDescent="0.25">
      <c r="A16" s="9" t="str">
        <f>'1'!A15</f>
        <v>ENTORNO MACROECONOMICO</v>
      </c>
      <c r="B16" s="9">
        <v>5</v>
      </c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>
        <v>11</v>
      </c>
      <c r="G16" s="9">
        <v>0</v>
      </c>
      <c r="H16" s="10">
        <f t="shared" si="0"/>
        <v>0.7857142857142857</v>
      </c>
      <c r="I16" s="9">
        <f t="shared" ref="I16:I27" si="3">(E16-SUM(F16:G16))-K16</f>
        <v>3</v>
      </c>
      <c r="J16" s="10">
        <f t="shared" si="1"/>
        <v>0.21428571428571427</v>
      </c>
      <c r="K16" s="9">
        <v>0</v>
      </c>
      <c r="L16" s="10">
        <f t="shared" si="2"/>
        <v>0</v>
      </c>
      <c r="M16" s="21">
        <v>0.76</v>
      </c>
      <c r="N16" s="15">
        <v>0.24</v>
      </c>
    </row>
    <row r="17" spans="1:14" s="11" customFormat="1" ht="25" x14ac:dyDescent="0.25">
      <c r="A17" s="9" t="s">
        <v>33</v>
      </c>
      <c r="B17" s="9">
        <v>6</v>
      </c>
      <c r="C17" s="9" t="s">
        <v>41</v>
      </c>
      <c r="D17" s="9" t="s">
        <v>30</v>
      </c>
      <c r="E17" s="9">
        <v>14</v>
      </c>
      <c r="F17" s="9">
        <v>11</v>
      </c>
      <c r="G17" s="9">
        <v>0</v>
      </c>
      <c r="H17" s="10">
        <f t="shared" si="0"/>
        <v>0.7857142857142857</v>
      </c>
      <c r="I17" s="9">
        <f t="shared" si="3"/>
        <v>3</v>
      </c>
      <c r="J17" s="10">
        <f t="shared" si="1"/>
        <v>0.21428571428571427</v>
      </c>
      <c r="K17" s="9">
        <v>0</v>
      </c>
      <c r="L17" s="10">
        <f t="shared" si="2"/>
        <v>0</v>
      </c>
      <c r="M17" s="21">
        <v>0.94</v>
      </c>
      <c r="N17" s="15">
        <v>0.56999999999999995</v>
      </c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90</v>
      </c>
      <c r="F28" s="17">
        <f>SUM(F14:F27)</f>
        <v>76</v>
      </c>
      <c r="G28" s="17">
        <f>SUM(G14:G27)</f>
        <v>4</v>
      </c>
      <c r="H28" s="18">
        <f>SUM(F28:G28)/E28</f>
        <v>0.88888888888888884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>
        <f>AVERAGE(M14:M27)</f>
        <v>0.88</v>
      </c>
      <c r="N28" s="19">
        <f>AVERAGE(N14:N27)</f>
        <v>0.45250000000000001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SERVANDO BELLI IXBA</v>
      </c>
      <c r="C37" s="37"/>
      <c r="D37" s="37"/>
      <c r="E37" s="13"/>
      <c r="F37" s="13"/>
      <c r="G37" s="44" t="s">
        <v>51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5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cp:lastPrinted>2025-06-12T19:15:02Z</cp:lastPrinted>
  <dcterms:created xsi:type="dcterms:W3CDTF">2021-11-22T14:45:25Z</dcterms:created>
  <dcterms:modified xsi:type="dcterms:W3CDTF">2025-06-24T15:09:26Z</dcterms:modified>
  <cp:category/>
  <cp:contentStatus/>
</cp:coreProperties>
</file>