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"/>
    </mc:Choice>
  </mc:AlternateContent>
  <xr:revisionPtr revIDLastSave="0" documentId="13_ncr:1_{90A90F08-B7E6-4A75-826E-F6EFFFDB09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8" i="3" l="1"/>
  <c r="E17" i="3"/>
  <c r="E16" i="3"/>
  <c r="I16" i="3" s="1"/>
  <c r="E15" i="3"/>
  <c r="E14" i="3"/>
  <c r="I14" i="3" s="1"/>
  <c r="C17" i="3"/>
  <c r="C16" i="3"/>
  <c r="C15" i="3"/>
  <c r="C14" i="3"/>
  <c r="A18" i="3"/>
  <c r="A17" i="3"/>
  <c r="A16" i="3"/>
  <c r="A15" i="3"/>
  <c r="A14" i="3"/>
  <c r="F28" i="2"/>
  <c r="I17" i="1"/>
  <c r="I16" i="1"/>
  <c r="I15" i="1"/>
  <c r="I14" i="1"/>
  <c r="F28" i="3"/>
  <c r="M28" i="1"/>
  <c r="F28" i="1"/>
  <c r="E28" i="1"/>
  <c r="N28" i="5"/>
  <c r="M28" i="5"/>
  <c r="K28" i="5"/>
  <c r="G28" i="5"/>
  <c r="F28" i="5"/>
  <c r="E17" i="5"/>
  <c r="J17" i="5" s="1"/>
  <c r="C17" i="5"/>
  <c r="A17" i="5"/>
  <c r="E16" i="5"/>
  <c r="J16" i="5" s="1"/>
  <c r="C16" i="5"/>
  <c r="A16" i="5"/>
  <c r="E15" i="5"/>
  <c r="J15" i="5" s="1"/>
  <c r="C15" i="5"/>
  <c r="A15" i="5"/>
  <c r="E14" i="5"/>
  <c r="C14" i="5"/>
  <c r="A14" i="5"/>
  <c r="B10" i="5"/>
  <c r="B37" i="5" s="1"/>
  <c r="L8" i="5"/>
  <c r="H8" i="5"/>
  <c r="E8" i="5"/>
  <c r="E17" i="4"/>
  <c r="I17" i="4" s="1"/>
  <c r="C17" i="4"/>
  <c r="A17" i="4"/>
  <c r="E16" i="4"/>
  <c r="I16" i="4" s="1"/>
  <c r="D16" i="4"/>
  <c r="C16" i="4"/>
  <c r="A16" i="4"/>
  <c r="E15" i="4"/>
  <c r="I15" i="4" s="1"/>
  <c r="C15" i="4"/>
  <c r="A15" i="4"/>
  <c r="E14" i="4"/>
  <c r="I14" i="4" s="1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I17" i="3"/>
  <c r="I15" i="3"/>
  <c r="B10" i="3"/>
  <c r="B37" i="3" s="1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C17" i="2"/>
  <c r="A17" i="2"/>
  <c r="E16" i="2"/>
  <c r="I16" i="2" s="1"/>
  <c r="D16" i="2"/>
  <c r="C16" i="2"/>
  <c r="A16" i="2"/>
  <c r="E15" i="2"/>
  <c r="I15" i="2" s="1"/>
  <c r="C15" i="2"/>
  <c r="A15" i="2"/>
  <c r="E14" i="2"/>
  <c r="I14" i="2" s="1"/>
  <c r="C14" i="2"/>
  <c r="A14" i="2"/>
  <c r="B10" i="2"/>
  <c r="B37" i="2" s="1"/>
  <c r="L8" i="2"/>
  <c r="E8" i="2"/>
  <c r="B37" i="1"/>
  <c r="E28" i="3" l="1"/>
  <c r="L17" i="5"/>
  <c r="I28" i="1"/>
  <c r="I28" i="2"/>
  <c r="E28" i="2"/>
  <c r="I28" i="3"/>
  <c r="L16" i="5"/>
  <c r="L15" i="5"/>
  <c r="E28" i="5"/>
  <c r="H28" i="5" s="1"/>
  <c r="L14" i="5"/>
  <c r="H14" i="5"/>
  <c r="H15" i="5"/>
  <c r="H16" i="5"/>
  <c r="H17" i="5"/>
  <c r="J14" i="5"/>
  <c r="L28" i="5" l="1"/>
  <c r="I28" i="5"/>
  <c r="J28" i="5" s="1"/>
  <c r="D17" i="2"/>
  <c r="D17" i="3"/>
  <c r="D17" i="4"/>
  <c r="D15" i="5"/>
  <c r="D15" i="4"/>
  <c r="D15" i="3"/>
  <c r="D15" i="1"/>
  <c r="D15" i="2"/>
  <c r="D14" i="2"/>
  <c r="D14" i="3"/>
  <c r="D14" i="4"/>
  <c r="D14" i="1"/>
  <c r="D14" i="5"/>
</calcChain>
</file>

<file path=xl/sharedStrings.xml><?xml version="1.0" encoding="utf-8"?>
<sst xmlns="http://schemas.openxmlformats.org/spreadsheetml/2006/main" count="176" uniqueCount="47">
  <si>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</si>
  <si>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</si>
  <si>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</si>
  <si>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</si>
  <si>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</si>
  <si>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</si>
  <si>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</si>
  <si>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</si>
  <si>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</si>
  <si>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</si>
  <si>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VICTOR MANUEL CHONTAL AMADOR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</si>
  <si>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</si>
  <si>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</si>
  <si>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</si>
  <si>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</si>
  <si>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</si>
  <si>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</si>
  <si>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</si>
  <si>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</si>
  <si>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</si>
  <si>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</si>
  <si>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</si>
  <si>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</si>
  <si>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</si>
  <si>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</si>
  <si>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</si>
  <si>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IIND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</si>
  <si>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</si>
  <si>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</si>
  <si>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</si>
  <si>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</si>
  <si>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</si>
  <si>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ING. DIEGO DE JESUS VELAZQUEZ LUCHO</t>
  </si>
  <si>
    <t>PROFESOR (A):</t>
  </si>
  <si>
    <t>EN SISTEMAS COMPUTACIONALES</t>
  </si>
  <si>
    <t>IND</t>
  </si>
  <si>
    <t>Final</t>
  </si>
  <si>
    <t>-</t>
  </si>
  <si>
    <t>4-6</t>
  </si>
  <si>
    <t>ISC</t>
  </si>
  <si>
    <t>Febrero-Junio 2025</t>
  </si>
  <si>
    <t>APLICACIONES MOVILES II</t>
  </si>
  <si>
    <t>INTERNET DE LAS COSAS</t>
  </si>
  <si>
    <t>ALGORITMOS Y LENGUAJES DE PROGRAMACION</t>
  </si>
  <si>
    <t>401A</t>
  </si>
  <si>
    <t>401B</t>
  </si>
  <si>
    <t>804AP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</si>
</sst>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justify"/>
    </xf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7" workbookViewId="0">
      <selection activeCell="H9" sqref="H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1</v>
      </c>
      <c r="C8" s="31"/>
      <c r="D8" s="3" t="s">
        <v>6</v>
      </c>
      <c r="E8" s="21">
        <v>4</v>
      </c>
      <c r="F8" s="1"/>
      <c r="G8" s="20" t="s">
        <v>7</v>
      </c>
      <c r="H8" s="21">
        <v>3</v>
      </c>
      <c r="I8" s="41" t="s">
        <v>8</v>
      </c>
      <c r="J8" s="25"/>
      <c r="K8" s="25"/>
      <c r="L8" s="32" t="s">
        <v>40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9</v>
      </c>
      <c r="B10" s="32" t="s">
        <v>10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25">
      <c r="A14" s="5" t="s">
        <v>41</v>
      </c>
      <c r="B14" s="5">
        <v>1</v>
      </c>
      <c r="C14" s="5" t="s">
        <v>46</v>
      </c>
      <c r="D14" s="5" t="str">
        <f ca="1">'1'!D14</f>
        <v>ISC</v>
      </c>
      <c r="E14" s="5"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89</v>
      </c>
      <c r="N14" s="7">
        <v>0.64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8.5" customHeight="1" x14ac:dyDescent="0.25">
      <c r="A15" s="5" t="s">
        <v>42</v>
      </c>
      <c r="B15" s="5">
        <v>1</v>
      </c>
      <c r="C15" s="5" t="s">
        <v>46</v>
      </c>
      <c r="D15" s="5" t="str">
        <f ca="1">'1'!D15</f>
        <v>ISC</v>
      </c>
      <c r="E15" s="5">
        <v>15</v>
      </c>
      <c r="F15" s="5">
        <v>15</v>
      </c>
      <c r="G15" s="5"/>
      <c r="H15" s="6"/>
      <c r="I15" s="5">
        <f t="shared" si="0"/>
        <v>0</v>
      </c>
      <c r="J15" s="6"/>
      <c r="K15" s="5">
        <v>0</v>
      </c>
      <c r="L15" s="6">
        <v>0</v>
      </c>
      <c r="M15" s="5">
        <v>86</v>
      </c>
      <c r="N15" s="7">
        <v>0.53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5.25" customHeight="1" x14ac:dyDescent="0.25">
      <c r="A16" s="5" t="s">
        <v>43</v>
      </c>
      <c r="B16" s="5">
        <v>1</v>
      </c>
      <c r="C16" s="5" t="s">
        <v>44</v>
      </c>
      <c r="D16" s="5" t="s">
        <v>26</v>
      </c>
      <c r="E16" s="5">
        <v>37</v>
      </c>
      <c r="F16" s="5">
        <v>36</v>
      </c>
      <c r="G16" s="5"/>
      <c r="H16" s="6"/>
      <c r="I16" s="5">
        <f t="shared" si="0"/>
        <v>1</v>
      </c>
      <c r="J16" s="6"/>
      <c r="K16" s="5">
        <v>0</v>
      </c>
      <c r="L16" s="6">
        <v>0</v>
      </c>
      <c r="M16" s="5">
        <v>89</v>
      </c>
      <c r="N16" s="7">
        <v>0.78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1.5" customHeight="1" x14ac:dyDescent="0.25">
      <c r="A17" s="5" t="s">
        <v>43</v>
      </c>
      <c r="B17" s="5">
        <v>1</v>
      </c>
      <c r="C17" s="5" t="s">
        <v>45</v>
      </c>
      <c r="D17" s="5" t="s">
        <v>26</v>
      </c>
      <c r="E17" s="5">
        <v>29</v>
      </c>
      <c r="F17" s="5">
        <v>28</v>
      </c>
      <c r="G17" s="5"/>
      <c r="H17" s="6"/>
      <c r="I17" s="5">
        <f t="shared" si="0"/>
        <v>1</v>
      </c>
      <c r="J17" s="6"/>
      <c r="K17" s="5">
        <v>0</v>
      </c>
      <c r="L17" s="6">
        <v>0</v>
      </c>
      <c r="M17" s="5">
        <v>89</v>
      </c>
      <c r="N17" s="7">
        <v>0.82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9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9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9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9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9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9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9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9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SUM(F14:F17)</f>
        <v>93</v>
      </c>
      <c r="G28" s="11"/>
      <c r="H28" s="12"/>
      <c r="I28" s="11">
        <f>SUM(I14:I17)</f>
        <v>2</v>
      </c>
      <c r="J28" s="12"/>
      <c r="K28" s="11">
        <v>0</v>
      </c>
      <c r="L28" s="12">
        <v>0</v>
      </c>
      <c r="M28" s="11">
        <f>AVERAGE(M14:M17)</f>
        <v>88.25</v>
      </c>
      <c r="N28" s="16">
        <v>0.74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69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3" workbookViewId="0">
      <selection activeCell="H9" sqref="H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2</v>
      </c>
      <c r="C8" s="31"/>
      <c r="D8" s="3" t="s">
        <v>6</v>
      </c>
      <c r="E8" s="19">
        <f>'1'!E8</f>
        <v>4</v>
      </c>
      <c r="G8" s="20" t="s">
        <v>7</v>
      </c>
      <c r="H8" s="19"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5" t="str">
        <f>'1'!A14</f>
        <v>APLICACIONES MOVILES II</v>
      </c>
      <c r="B14" s="5">
        <v>2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95</v>
      </c>
      <c r="N14" s="7">
        <v>0.85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0.75" customHeight="1" x14ac:dyDescent="0.25">
      <c r="A15" s="5" t="str">
        <f>'1'!A15</f>
        <v>INTERNET DE LAS COSAS</v>
      </c>
      <c r="B15" s="5">
        <v>2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15</v>
      </c>
      <c r="G15" s="5"/>
      <c r="H15" s="6"/>
      <c r="I15" s="5">
        <f t="shared" si="0"/>
        <v>0</v>
      </c>
      <c r="J15" s="6"/>
      <c r="K15" s="5">
        <v>0</v>
      </c>
      <c r="L15" s="6">
        <v>0</v>
      </c>
      <c r="M15" s="5">
        <v>93</v>
      </c>
      <c r="N15" s="7">
        <v>0.6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5.5" customHeight="1" x14ac:dyDescent="0.25">
      <c r="A16" s="5" t="str">
        <f>'1'!A16</f>
        <v>ALGORITMOS Y LENGUAJES DE PROGRAMACION</v>
      </c>
      <c r="B16" s="5">
        <v>2</v>
      </c>
      <c r="C16" s="5" t="str">
        <f>'1'!C16</f>
        <v>401A</v>
      </c>
      <c r="D16" s="5" t="str">
        <f>'1'!D16</f>
        <v>IIND</v>
      </c>
      <c r="E16" s="5">
        <f>'1'!E16</f>
        <v>37</v>
      </c>
      <c r="F16" s="5">
        <v>35</v>
      </c>
      <c r="G16" s="5"/>
      <c r="H16" s="6"/>
      <c r="I16" s="5">
        <f t="shared" si="0"/>
        <v>2</v>
      </c>
      <c r="J16" s="6"/>
      <c r="K16" s="5">
        <v>0</v>
      </c>
      <c r="L16" s="6">
        <v>0</v>
      </c>
      <c r="M16" s="5">
        <v>79</v>
      </c>
      <c r="N16" s="7">
        <v>0.75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9.25" customHeight="1" x14ac:dyDescent="0.25">
      <c r="A17" s="5" t="str">
        <f>'1'!A17</f>
        <v>ALGORITMOS Y LENGUAJES DE PROGRAMACION</v>
      </c>
      <c r="B17" s="5">
        <v>2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28</v>
      </c>
      <c r="G17" s="5"/>
      <c r="H17" s="6"/>
      <c r="I17" s="5">
        <f t="shared" si="0"/>
        <v>1</v>
      </c>
      <c r="J17" s="6"/>
      <c r="K17" s="5">
        <v>0</v>
      </c>
      <c r="L17" s="6">
        <v>0</v>
      </c>
      <c r="M17" s="5">
        <v>79</v>
      </c>
      <c r="N17" s="7">
        <v>0.86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>
        <f>'1'!A18</f>
        <v>0</v>
      </c>
      <c r="B18" s="5"/>
      <c r="C18" s="5">
        <f>'1'!C18</f>
        <v>0</v>
      </c>
      <c r="D18" s="5">
        <f>'1'!D18</f>
        <v>0</v>
      </c>
      <c r="E18" s="5">
        <f>'1'!E18</f>
        <v>0</v>
      </c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>
        <f>'1'!A19</f>
        <v>0</v>
      </c>
      <c r="B19" s="5"/>
      <c r="C19" s="5">
        <f>'1'!C19</f>
        <v>0</v>
      </c>
      <c r="D19" s="5">
        <f>'1'!D19</f>
        <v>0</v>
      </c>
      <c r="E19" s="5">
        <f>'1'!E19</f>
        <v>0</v>
      </c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>
        <f>'1'!A20</f>
        <v>0</v>
      </c>
      <c r="B20" s="5"/>
      <c r="C20" s="5">
        <f>'1'!C20</f>
        <v>0</v>
      </c>
      <c r="D20" s="5">
        <f>'1'!D20</f>
        <v>0</v>
      </c>
      <c r="E20" s="5">
        <f>'1'!E20</f>
        <v>0</v>
      </c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>
        <f>'1'!A21</f>
        <v>0</v>
      </c>
      <c r="B21" s="5"/>
      <c r="C21" s="5">
        <f>'1'!C21</f>
        <v>0</v>
      </c>
      <c r="D21" s="5">
        <f>'1'!D21</f>
        <v>0</v>
      </c>
      <c r="E21" s="5">
        <f>'1'!E21</f>
        <v>0</v>
      </c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>
        <f>'1'!A22</f>
        <v>0</v>
      </c>
      <c r="B22" s="5"/>
      <c r="C22" s="5">
        <f>'1'!C22</f>
        <v>0</v>
      </c>
      <c r="D22" s="5">
        <f>'1'!D22</f>
        <v>0</v>
      </c>
      <c r="E22" s="5">
        <f>'1'!E22</f>
        <v>0</v>
      </c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>
        <f>'1'!A23</f>
        <v>0</v>
      </c>
      <c r="B23" s="5"/>
      <c r="C23" s="5">
        <f>'1'!C23</f>
        <v>0</v>
      </c>
      <c r="D23" s="5">
        <f>'1'!D23</f>
        <v>0</v>
      </c>
      <c r="E23" s="5">
        <f>'1'!E23</f>
        <v>0</v>
      </c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>
        <f>'1'!A24</f>
        <v>0</v>
      </c>
      <c r="B24" s="5"/>
      <c r="C24" s="5">
        <f>'1'!C24</f>
        <v>0</v>
      </c>
      <c r="D24" s="5">
        <f>'1'!D24</f>
        <v>0</v>
      </c>
      <c r="E24" s="5">
        <f>'1'!E24</f>
        <v>0</v>
      </c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>
        <f>'1'!A25</f>
        <v>0</v>
      </c>
      <c r="B25" s="5"/>
      <c r="C25" s="5">
        <f>'1'!C25</f>
        <v>0</v>
      </c>
      <c r="D25" s="5">
        <f>'1'!D25</f>
        <v>0</v>
      </c>
      <c r="E25" s="5">
        <f>'1'!E25</f>
        <v>0</v>
      </c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>
        <f>'1'!A26</f>
        <v>0</v>
      </c>
      <c r="B26" s="5"/>
      <c r="C26" s="5">
        <f>'1'!C26</f>
        <v>0</v>
      </c>
      <c r="D26" s="5">
        <f>'1'!D26</f>
        <v>0</v>
      </c>
      <c r="E26" s="5">
        <f>'1'!E26</f>
        <v>0</v>
      </c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>
        <f>'1'!A27</f>
        <v>0</v>
      </c>
      <c r="B27" s="5"/>
      <c r="C27" s="5">
        <f>'1'!C27</f>
        <v>0</v>
      </c>
      <c r="D27" s="5">
        <f>'1'!D27</f>
        <v>0</v>
      </c>
      <c r="E27" s="5">
        <f>'1'!E27</f>
        <v>0</v>
      </c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SUM(F14:F18)</f>
        <v>92</v>
      </c>
      <c r="G28" s="11"/>
      <c r="H28" s="12"/>
      <c r="I28" s="11">
        <f>SUM(I14:I17)</f>
        <v>3</v>
      </c>
      <c r="J28" s="12"/>
      <c r="K28" s="11">
        <v>0</v>
      </c>
      <c r="L28" s="12">
        <v>0</v>
      </c>
      <c r="M28" s="17">
        <v>74</v>
      </c>
      <c r="N28" s="16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7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9" workbookViewId="0">
      <selection activeCell="N18" sqref="N1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8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1</v>
      </c>
      <c r="C8" s="31"/>
      <c r="D8" s="3" t="s">
        <v>6</v>
      </c>
      <c r="E8" s="19">
        <v>4</v>
      </c>
      <c r="G8" s="20" t="s">
        <v>7</v>
      </c>
      <c r="H8" s="19">
        <v>4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5">
      <c r="A14" s="5" t="str">
        <f>'1'!A14</f>
        <v>APLICACIONES MOVILES II</v>
      </c>
      <c r="B14" s="5">
        <v>3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13</v>
      </c>
      <c r="G14" s="5"/>
      <c r="H14" s="6"/>
      <c r="I14" s="5">
        <f t="shared" ref="I14:I17" si="0">(E14-SUM(F14:G14))-K14</f>
        <v>1</v>
      </c>
      <c r="J14" s="6"/>
      <c r="K14" s="5">
        <v>0</v>
      </c>
      <c r="L14" s="6">
        <v>0</v>
      </c>
      <c r="M14" s="5">
        <v>84</v>
      </c>
      <c r="N14" s="7">
        <v>0.85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 x14ac:dyDescent="0.25">
      <c r="A15" s="5" t="str">
        <f>'1'!A15</f>
        <v>INTERNET DE LAS COSAS</v>
      </c>
      <c r="B15" s="5">
        <v>3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14</v>
      </c>
      <c r="G15" s="5"/>
      <c r="H15" s="6"/>
      <c r="I15" s="5">
        <f t="shared" si="0"/>
        <v>1</v>
      </c>
      <c r="J15" s="6"/>
      <c r="K15" s="5">
        <v>0</v>
      </c>
      <c r="L15" s="6">
        <v>0</v>
      </c>
      <c r="M15" s="5">
        <v>78</v>
      </c>
      <c r="N15" s="7">
        <v>0.86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4.5" customHeight="1" x14ac:dyDescent="0.25">
      <c r="A16" s="5" t="str">
        <f>'1'!A16</f>
        <v>ALGORITMOS Y LENGUAJES DE PROGRAMACION</v>
      </c>
      <c r="B16" s="5">
        <v>3</v>
      </c>
      <c r="C16" s="5" t="str">
        <f>'1'!C16</f>
        <v>401A</v>
      </c>
      <c r="D16" s="5" t="s">
        <v>35</v>
      </c>
      <c r="E16" s="5">
        <f>'1'!E16</f>
        <v>37</v>
      </c>
      <c r="F16" s="5">
        <v>7</v>
      </c>
      <c r="G16" s="5"/>
      <c r="H16" s="6"/>
      <c r="I16" s="5">
        <f t="shared" si="0"/>
        <v>30</v>
      </c>
      <c r="J16" s="6"/>
      <c r="K16" s="5">
        <v>0</v>
      </c>
      <c r="L16" s="6">
        <v>0</v>
      </c>
      <c r="M16" s="5">
        <v>70</v>
      </c>
      <c r="N16" s="7">
        <v>0.87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1.5" customHeight="1" x14ac:dyDescent="0.25">
      <c r="A17" s="5" t="str">
        <f>'1'!A17</f>
        <v>ALGORITMOS Y LENGUAJES DE PROGRAMACION</v>
      </c>
      <c r="B17" s="5">
        <v>3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11</v>
      </c>
      <c r="G17" s="5"/>
      <c r="H17" s="6"/>
      <c r="I17" s="5">
        <f t="shared" si="0"/>
        <v>18</v>
      </c>
      <c r="J17" s="6"/>
      <c r="K17" s="5">
        <v>0</v>
      </c>
      <c r="L17" s="6">
        <v>0</v>
      </c>
      <c r="M17" s="5">
        <v>71</v>
      </c>
      <c r="N17" s="7">
        <v>0.57999999999999996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>
        <f>'1'!A18</f>
        <v>0</v>
      </c>
      <c r="B18" s="5"/>
      <c r="C18" s="5"/>
      <c r="D18" s="5"/>
      <c r="E18" s="5"/>
      <c r="F18" s="5">
        <v>0</v>
      </c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>
        <f>'1'!A19</f>
        <v>0</v>
      </c>
      <c r="B19" s="5"/>
      <c r="C19" s="5">
        <f>'1'!C19</f>
        <v>0</v>
      </c>
      <c r="D19" s="5">
        <f>'1'!D19</f>
        <v>0</v>
      </c>
      <c r="E19" s="5">
        <f>'1'!E19</f>
        <v>0</v>
      </c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>
        <f>'1'!A20</f>
        <v>0</v>
      </c>
      <c r="B20" s="5"/>
      <c r="C20" s="5">
        <f>'1'!C20</f>
        <v>0</v>
      </c>
      <c r="D20" s="5">
        <f>'1'!D20</f>
        <v>0</v>
      </c>
      <c r="E20" s="5">
        <f>'1'!E20</f>
        <v>0</v>
      </c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>
        <f>'1'!A21</f>
        <v>0</v>
      </c>
      <c r="B21" s="5"/>
      <c r="C21" s="5">
        <f>'1'!C21</f>
        <v>0</v>
      </c>
      <c r="D21" s="5">
        <f>'1'!D21</f>
        <v>0</v>
      </c>
      <c r="E21" s="5">
        <f>'1'!E21</f>
        <v>0</v>
      </c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>
        <f>'1'!A22</f>
        <v>0</v>
      </c>
      <c r="B22" s="5"/>
      <c r="C22" s="5">
        <f>'1'!C22</f>
        <v>0</v>
      </c>
      <c r="D22" s="5">
        <f>'1'!D22</f>
        <v>0</v>
      </c>
      <c r="E22" s="5">
        <f>'1'!E22</f>
        <v>0</v>
      </c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>
        <f>'1'!A23</f>
        <v>0</v>
      </c>
      <c r="B23" s="5"/>
      <c r="C23" s="5">
        <f>'1'!C23</f>
        <v>0</v>
      </c>
      <c r="D23" s="5">
        <f>'1'!D23</f>
        <v>0</v>
      </c>
      <c r="E23" s="5">
        <f>'1'!E23</f>
        <v>0</v>
      </c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>
        <f>'1'!A24</f>
        <v>0</v>
      </c>
      <c r="B24" s="5"/>
      <c r="C24" s="5">
        <f>'1'!C24</f>
        <v>0</v>
      </c>
      <c r="D24" s="5">
        <f>'1'!D24</f>
        <v>0</v>
      </c>
      <c r="E24" s="5">
        <f>'1'!E24</f>
        <v>0</v>
      </c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>
        <f>'1'!A25</f>
        <v>0</v>
      </c>
      <c r="B25" s="5"/>
      <c r="C25" s="5">
        <f>'1'!C25</f>
        <v>0</v>
      </c>
      <c r="D25" s="5">
        <f>'1'!D25</f>
        <v>0</v>
      </c>
      <c r="E25" s="5">
        <f>'1'!E25</f>
        <v>0</v>
      </c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>
        <f>'1'!A26</f>
        <v>0</v>
      </c>
      <c r="B26" s="5"/>
      <c r="C26" s="5">
        <f>'1'!C26</f>
        <v>0</v>
      </c>
      <c r="D26" s="5">
        <f>'1'!D26</f>
        <v>0</v>
      </c>
      <c r="E26" s="5">
        <f>'1'!E26</f>
        <v>0</v>
      </c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>
        <f>'1'!A27</f>
        <v>0</v>
      </c>
      <c r="B27" s="5"/>
      <c r="C27" s="5">
        <f>'1'!C27</f>
        <v>0</v>
      </c>
      <c r="D27" s="5">
        <f>'1'!D27</f>
        <v>0</v>
      </c>
      <c r="E27" s="5">
        <f>'1'!E27</f>
        <v>0</v>
      </c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SUM(F14:F18)</f>
        <v>45</v>
      </c>
      <c r="G28" s="11"/>
      <c r="H28" s="12"/>
      <c r="I28" s="11">
        <f>SUM(I14:I17)</f>
        <v>50</v>
      </c>
      <c r="J28" s="12"/>
      <c r="K28" s="11">
        <v>0</v>
      </c>
      <c r="L28" s="12">
        <v>0</v>
      </c>
      <c r="M28" s="17">
        <v>74</v>
      </c>
      <c r="N28" s="16">
        <v>0.78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0" workbookViewId="0">
      <selection activeCell="N17" sqref="N17"/>
    </sheetView>
  </sheetViews>
  <sheetFormatPr baseColWidth="10" defaultColWidth="14.42578125" defaultRowHeight="15" customHeight="1" x14ac:dyDescent="0.25"/>
  <cols>
    <col min="1" max="1" width="38.5703125" customWidth="1"/>
    <col min="2" max="2" width="6.42578125" customWidth="1"/>
    <col min="3" max="3" width="8.85546875" customWidth="1"/>
    <col min="4" max="4" width="17.7109375" bestFit="1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4</v>
      </c>
      <c r="C8" s="31"/>
      <c r="D8" s="3" t="s">
        <v>6</v>
      </c>
      <c r="E8" s="19">
        <f>'1'!E8</f>
        <v>4</v>
      </c>
      <c r="G8" s="20" t="s">
        <v>7</v>
      </c>
      <c r="H8" s="19">
        <f>'1'!H8</f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25">
      <c r="A14" s="5" t="str">
        <f>'1'!A14</f>
        <v>APLICACIONES MOVILES II</v>
      </c>
      <c r="B14" s="5">
        <v>4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88</v>
      </c>
      <c r="N14" s="7">
        <v>0.64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 x14ac:dyDescent="0.25">
      <c r="A15" s="5" t="str">
        <f>'1'!A15</f>
        <v>INTERNET DE LAS COSAS</v>
      </c>
      <c r="B15" s="5">
        <v>4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13</v>
      </c>
      <c r="G15" s="5"/>
      <c r="H15" s="6"/>
      <c r="I15" s="5">
        <f t="shared" si="0"/>
        <v>2</v>
      </c>
      <c r="J15" s="6"/>
      <c r="K15" s="5">
        <v>0</v>
      </c>
      <c r="L15" s="6">
        <v>0</v>
      </c>
      <c r="M15" s="5">
        <v>78</v>
      </c>
      <c r="N15" s="7">
        <v>0.8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6.25" customHeight="1" x14ac:dyDescent="0.25">
      <c r="A16" s="5" t="str">
        <f>'1'!A16</f>
        <v>ALGORITMOS Y LENGUAJES DE PROGRAMACION</v>
      </c>
      <c r="B16" s="23" t="s">
        <v>38</v>
      </c>
      <c r="C16" s="5" t="str">
        <f>'1'!C16</f>
        <v>401A</v>
      </c>
      <c r="D16" s="5" t="str">
        <f>'1'!D16</f>
        <v>IIND</v>
      </c>
      <c r="E16" s="5">
        <f>'1'!E16</f>
        <v>37</v>
      </c>
      <c r="F16" s="5">
        <v>8</v>
      </c>
      <c r="G16" s="5"/>
      <c r="H16" s="6"/>
      <c r="I16" s="5">
        <f t="shared" si="0"/>
        <v>29</v>
      </c>
      <c r="J16" s="6"/>
      <c r="K16" s="5">
        <v>0</v>
      </c>
      <c r="L16" s="6">
        <v>0</v>
      </c>
      <c r="M16" s="5">
        <v>74</v>
      </c>
      <c r="N16" s="7">
        <v>0.37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4.5" customHeight="1" x14ac:dyDescent="0.25">
      <c r="A17" s="5" t="str">
        <f>'1'!A17</f>
        <v>ALGORITMOS Y LENGUAJES DE PROGRAMACION</v>
      </c>
      <c r="B17" s="23" t="s">
        <v>38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12</v>
      </c>
      <c r="G17" s="5"/>
      <c r="H17" s="6"/>
      <c r="I17" s="5">
        <f t="shared" si="0"/>
        <v>17</v>
      </c>
      <c r="J17" s="6"/>
      <c r="K17" s="5">
        <v>0</v>
      </c>
      <c r="L17" s="6">
        <v>0</v>
      </c>
      <c r="M17" s="5">
        <v>75</v>
      </c>
      <c r="N17" s="7">
        <v>0.41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8" workbookViewId="0">
      <selection activeCell="N14" sqref="N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 t="s">
        <v>36</v>
      </c>
      <c r="C8" s="31"/>
      <c r="D8" s="3" t="s">
        <v>6</v>
      </c>
      <c r="E8" s="19">
        <f>'1'!E8</f>
        <v>4</v>
      </c>
      <c r="G8" s="20" t="s">
        <v>7</v>
      </c>
      <c r="H8" s="19">
        <f>'1'!H8</f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5" t="str">
        <f>'1'!A14</f>
        <v>APLICACIONES MOVILES II</v>
      </c>
      <c r="B14" s="5"/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>
        <v>0</v>
      </c>
      <c r="H14" s="6">
        <f t="shared" ref="H14:H17" si="0">F14/E14</f>
        <v>1</v>
      </c>
      <c r="I14" s="5">
        <v>0</v>
      </c>
      <c r="J14" s="6">
        <f t="shared" ref="J14:J17" si="1">I14/E14</f>
        <v>0</v>
      </c>
      <c r="K14" s="5"/>
      <c r="L14" s="6">
        <f t="shared" ref="L14:L17" si="2">K14/E14</f>
        <v>0</v>
      </c>
      <c r="M14" s="5">
        <v>89</v>
      </c>
      <c r="N14" s="7">
        <v>0.35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5" t="str">
        <f>'1'!A15</f>
        <v>INTERNET DE LAS COSAS</v>
      </c>
      <c r="B15" s="5"/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14</v>
      </c>
      <c r="G15" s="5">
        <v>0</v>
      </c>
      <c r="H15" s="6">
        <f t="shared" si="0"/>
        <v>0.93333333333333335</v>
      </c>
      <c r="I15" s="5">
        <v>0</v>
      </c>
      <c r="J15" s="6">
        <f t="shared" si="1"/>
        <v>0</v>
      </c>
      <c r="K15" s="5"/>
      <c r="L15" s="6">
        <f t="shared" si="2"/>
        <v>0</v>
      </c>
      <c r="M15" s="5">
        <v>79</v>
      </c>
      <c r="N15" s="7">
        <v>0.73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5" t="str">
        <f>'1'!A16</f>
        <v>ALGORITMOS Y LENGUAJES DE PROGRAMACION</v>
      </c>
      <c r="B16" s="5"/>
      <c r="C16" s="5" t="str">
        <f>'1'!C16</f>
        <v>401A</v>
      </c>
      <c r="D16" s="5" t="s">
        <v>39</v>
      </c>
      <c r="E16" s="5">
        <f>'1'!E16</f>
        <v>37</v>
      </c>
      <c r="F16" s="5">
        <v>8</v>
      </c>
      <c r="G16" s="5">
        <v>0</v>
      </c>
      <c r="H16" s="6">
        <f t="shared" si="0"/>
        <v>0.21621621621621623</v>
      </c>
      <c r="I16" s="5">
        <v>4</v>
      </c>
      <c r="J16" s="6">
        <f t="shared" si="1"/>
        <v>0.10810810810810811</v>
      </c>
      <c r="K16" s="5"/>
      <c r="L16" s="6">
        <f t="shared" si="2"/>
        <v>0</v>
      </c>
      <c r="M16" s="5">
        <v>75</v>
      </c>
      <c r="N16" s="7">
        <v>0.5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5" t="str">
        <f>'1'!A17</f>
        <v>ALGORITMOS Y LENGUAJES DE PROGRAMACION</v>
      </c>
      <c r="B17" s="5"/>
      <c r="C17" s="5" t="str">
        <f>'1'!C17</f>
        <v>401B</v>
      </c>
      <c r="D17" s="5" t="s">
        <v>39</v>
      </c>
      <c r="E17" s="5">
        <f>'1'!E17</f>
        <v>29</v>
      </c>
      <c r="F17" s="5">
        <v>12</v>
      </c>
      <c r="G17" s="5">
        <v>0</v>
      </c>
      <c r="H17" s="6">
        <f t="shared" si="0"/>
        <v>0.41379310344827586</v>
      </c>
      <c r="I17" s="5">
        <v>4</v>
      </c>
      <c r="J17" s="6">
        <f t="shared" si="1"/>
        <v>0.13793103448275862</v>
      </c>
      <c r="K17" s="5"/>
      <c r="L17" s="6">
        <f t="shared" si="2"/>
        <v>0</v>
      </c>
      <c r="M17" s="5">
        <v>75</v>
      </c>
      <c r="N17" s="7">
        <v>0.45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 t="s">
        <v>37</v>
      </c>
      <c r="C28" s="11" t="s">
        <v>37</v>
      </c>
      <c r="D28" s="11" t="s">
        <v>37</v>
      </c>
      <c r="E28" s="11">
        <f t="shared" ref="E28:G28" si="3">SUM(E14:E27)</f>
        <v>95</v>
      </c>
      <c r="F28" s="11">
        <f t="shared" si="3"/>
        <v>48</v>
      </c>
      <c r="G28" s="11">
        <f t="shared" si="3"/>
        <v>0</v>
      </c>
      <c r="H28" s="12">
        <f>SUM(F28:G28)/E28</f>
        <v>0.50526315789473686</v>
      </c>
      <c r="I28" s="11">
        <f>(E28-SUM(F28:G28))-K28</f>
        <v>47</v>
      </c>
      <c r="J28" s="12">
        <f>I28/E28</f>
        <v>0.49473684210526314</v>
      </c>
      <c r="K28" s="11">
        <f>SUM(K14:K27)</f>
        <v>0</v>
      </c>
      <c r="L28" s="12">
        <f>K28/E28</f>
        <v>0</v>
      </c>
      <c r="M28" s="11">
        <f t="shared" ref="M28:N28" si="4">AVERAGE(M14:M27)</f>
        <v>79.5</v>
      </c>
      <c r="N28" s="13">
        <f t="shared" si="4"/>
        <v>0.50750000000000006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7" t="str">
        <f>B10</f>
        <v>VICTOR MANUEL CHONTAL AMADOR</v>
      </c>
      <c r="C37" s="48"/>
      <c r="D37" s="48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2021-11-22T14:45:25Z</dcterms:created>
  <dcterms:modified xsi:type="dcterms:W3CDTF">2025-04-07T13:04:52Z</dcterms:modified>
  <cp:category/>
  <cp:contentStatus/>
</cp:coreProperties>
</file>