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"/>
    </mc:Choice>
  </mc:AlternateContent>
  <xr:revisionPtr revIDLastSave="0" documentId="13_ncr:1_{F93905BE-4FF7-4BB9-99B2-6FA6B62B914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L8" i="3" l="1"/>
  <c r="E17" i="3"/>
  <c r="E16" i="3"/>
  <c r="I16" i="3" s="1"/>
  <c r="E15" i="3"/>
  <c r="E14" i="3"/>
  <c r="I14" i="3" s="1"/>
  <c r="C17" i="3"/>
  <c r="C16" i="3"/>
  <c r="C15" i="3"/>
  <c r="C14" i="3"/>
  <c r="A17" i="3"/>
  <c r="A16" i="3"/>
  <c r="A15" i="3"/>
  <c r="A14" i="3"/>
  <c r="F28" i="2"/>
  <c r="I17" i="1"/>
  <c r="I16" i="1"/>
  <c r="I15" i="1"/>
  <c r="I14" i="1"/>
  <c r="F28" i="3"/>
  <c r="M28" i="1"/>
  <c r="F28" i="1"/>
  <c r="E28" i="1"/>
  <c r="N28" i="5"/>
  <c r="M28" i="5"/>
  <c r="K28" i="5"/>
  <c r="G28" i="5"/>
  <c r="F28" i="5"/>
  <c r="E17" i="5"/>
  <c r="J17" i="5" s="1"/>
  <c r="C17" i="5"/>
  <c r="A17" i="5"/>
  <c r="E16" i="5"/>
  <c r="J16" i="5" s="1"/>
  <c r="C16" i="5"/>
  <c r="A16" i="5"/>
  <c r="E15" i="5"/>
  <c r="J15" i="5" s="1"/>
  <c r="C15" i="5"/>
  <c r="A15" i="5"/>
  <c r="E14" i="5"/>
  <c r="C14" i="5"/>
  <c r="A14" i="5"/>
  <c r="B10" i="5"/>
  <c r="B37" i="5" s="1"/>
  <c r="L8" i="5"/>
  <c r="H8" i="5"/>
  <c r="E8" i="5"/>
  <c r="E17" i="4"/>
  <c r="I17" i="4" s="1"/>
  <c r="C17" i="4"/>
  <c r="A17" i="4"/>
  <c r="E16" i="4"/>
  <c r="I16" i="4" s="1"/>
  <c r="D16" i="4"/>
  <c r="C16" i="4"/>
  <c r="A16" i="4"/>
  <c r="E15" i="4"/>
  <c r="I15" i="4" s="1"/>
  <c r="C15" i="4"/>
  <c r="A15" i="4"/>
  <c r="E14" i="4"/>
  <c r="I14" i="4" s="1"/>
  <c r="C14" i="4"/>
  <c r="A14" i="4"/>
  <c r="B10" i="4"/>
  <c r="B37" i="4" s="1"/>
  <c r="L8" i="4"/>
  <c r="H8" i="4"/>
  <c r="E8" i="4"/>
  <c r="I17" i="3"/>
  <c r="I15" i="3"/>
  <c r="B10" i="3"/>
  <c r="B37" i="3" s="1"/>
  <c r="E17" i="2"/>
  <c r="I17" i="2" s="1"/>
  <c r="C17" i="2"/>
  <c r="A17" i="2"/>
  <c r="E16" i="2"/>
  <c r="I16" i="2" s="1"/>
  <c r="D16" i="2"/>
  <c r="C16" i="2"/>
  <c r="A16" i="2"/>
  <c r="E15" i="2"/>
  <c r="I15" i="2" s="1"/>
  <c r="C15" i="2"/>
  <c r="A15" i="2"/>
  <c r="E14" i="2"/>
  <c r="I14" i="2" s="1"/>
  <c r="C14" i="2"/>
  <c r="A14" i="2"/>
  <c r="B10" i="2"/>
  <c r="B37" i="2" s="1"/>
  <c r="L8" i="2"/>
  <c r="E8" i="2"/>
  <c r="B37" i="1"/>
  <c r="E28" i="3" l="1"/>
  <c r="L17" i="5"/>
  <c r="I28" i="1"/>
  <c r="I28" i="2"/>
  <c r="E28" i="2"/>
  <c r="I28" i="3"/>
  <c r="L16" i="5"/>
  <c r="L15" i="5"/>
  <c r="E28" i="5"/>
  <c r="H28" i="5" s="1"/>
  <c r="L14" i="5"/>
  <c r="H14" i="5"/>
  <c r="H15" i="5"/>
  <c r="H16" i="5"/>
  <c r="H17" i="5"/>
  <c r="J14" i="5"/>
  <c r="L28" i="5" l="1"/>
  <c r="I28" i="5"/>
  <c r="J28" i="5" s="1"/>
  <c r="D17" i="2"/>
  <c r="D17" i="3"/>
  <c r="D17" i="4"/>
  <c r="D15" i="2" l="1"/>
  <c r="D15" i="3"/>
  <c r="D15" i="5"/>
  <c r="D15" i="1"/>
  <c r="D15" i="4"/>
  <c r="D14" i="4"/>
  <c r="D14" i="5"/>
  <c r="D14" i="3"/>
  <c r="D14" i="1"/>
  <c r="D14" i="2"/>
</calcChain>
</file>

<file path=xl/sharedStrings.xml><?xml version="1.0" encoding="utf-8"?>
<sst xmlns="http://schemas.openxmlformats.org/spreadsheetml/2006/main" count="176" uniqueCount="47">
  <si>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</si>
  <si>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</si>
  <si>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</si>
  <si>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</si>
  <si>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</si>
  <si>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</si>
  <si>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</si>
  <si>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</si>
  <si>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</si>
  <si>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</si>
  <si>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VICTOR MANUEL CHONTAL AMADOR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</si>
  <si>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</si>
  <si>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</si>
  <si>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</si>
  <si>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</si>
  <si>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</si>
  <si>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</si>
  <si>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</si>
  <si>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</si>
  <si>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</si>
  <si>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</si>
  <si>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</si>
  <si>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</si>
  <si>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</si>
  <si>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</si>
  <si>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</si>
  <si>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IIND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</si>
  <si>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</si>
  <si>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</si>
  <si>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</si>
  <si>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</si>
  <si>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</si>
  <si>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ING. DIEGO DE JESUS VELAZQUEZ LUCHO</t>
  </si>
  <si>
    <t>PROFESOR (A):</t>
  </si>
  <si>
    <t>EN SISTEMAS COMPUTACIONALES</t>
  </si>
  <si>
    <t>IND</t>
  </si>
  <si>
    <t>Final</t>
  </si>
  <si>
    <t>-</t>
  </si>
  <si>
    <t>ISC</t>
  </si>
  <si>
    <t>Febrero-Junio 2025</t>
  </si>
  <si>
    <t>APLICACIONES MOVILES II</t>
  </si>
  <si>
    <t>INTERNET DE LAS COSAS</t>
  </si>
  <si>
    <t>ALGORITMOS Y LENGUAJES DE PROGRAMACION</t>
  </si>
  <si>
    <t>401A</t>
  </si>
  <si>
    <t>401B</t>
  </si>
  <si>
    <t>804AP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</si>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</sst>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justify"/>
    </xf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7" workbookViewId="0">
      <selection activeCell="H9" sqref="H9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>
        <v>1</v>
      </c>
      <c r="C8" s="31"/>
      <c r="D8" s="3" t="s">
        <v>6</v>
      </c>
      <c r="E8" s="21">
        <v>4</v>
      </c>
      <c r="F8" s="1"/>
      <c r="G8" s="20" t="s">
        <v>7</v>
      </c>
      <c r="H8" s="21">
        <v>3</v>
      </c>
      <c r="I8" s="41" t="s">
        <v>8</v>
      </c>
      <c r="J8" s="25"/>
      <c r="K8" s="25"/>
      <c r="L8" s="32" t="s">
        <v>39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9</v>
      </c>
      <c r="B10" s="32" t="s">
        <v>10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x14ac:dyDescent="0.25">
      <c r="A14" s="5" t="s">
        <v>40</v>
      </c>
      <c r="B14" s="5">
        <v>1</v>
      </c>
      <c r="C14" s="5" t="s">
        <v>45</v>
      </c>
      <c r="D14" s="5" t="str">
        <f ca="1">'1'!D14</f>
        <v>ISC</v>
      </c>
      <c r="E14" s="5">
        <v>14</v>
      </c>
      <c r="F14" s="5">
        <v>14</v>
      </c>
      <c r="G14" s="5"/>
      <c r="H14" s="6"/>
      <c r="I14" s="5">
        <f t="shared" ref="I14:I17" si="0">(E14-SUM(F14:G14))-K14</f>
        <v>0</v>
      </c>
      <c r="J14" s="6"/>
      <c r="K14" s="5">
        <v>0</v>
      </c>
      <c r="L14" s="6">
        <v>0</v>
      </c>
      <c r="M14" s="5">
        <v>89</v>
      </c>
      <c r="N14" s="7">
        <v>0.64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8.5" customHeight="1" x14ac:dyDescent="0.25">
      <c r="A15" s="5" t="s">
        <v>41</v>
      </c>
      <c r="B15" s="5">
        <v>1</v>
      </c>
      <c r="C15" s="5" t="s">
        <v>45</v>
      </c>
      <c r="D15" s="5" t="str">
        <f ca="1">'1'!D15</f>
        <v>ISC</v>
      </c>
      <c r="E15" s="5">
        <v>15</v>
      </c>
      <c r="F15" s="5">
        <v>15</v>
      </c>
      <c r="G15" s="5"/>
      <c r="H15" s="6"/>
      <c r="I15" s="5">
        <f t="shared" si="0"/>
        <v>0</v>
      </c>
      <c r="J15" s="6"/>
      <c r="K15" s="5">
        <v>0</v>
      </c>
      <c r="L15" s="6">
        <v>0</v>
      </c>
      <c r="M15" s="5">
        <v>86</v>
      </c>
      <c r="N15" s="7">
        <v>0.53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5.25" customHeight="1" x14ac:dyDescent="0.25">
      <c r="A16" s="5" t="s">
        <v>42</v>
      </c>
      <c r="B16" s="5">
        <v>1</v>
      </c>
      <c r="C16" s="5" t="s">
        <v>43</v>
      </c>
      <c r="D16" s="5" t="s">
        <v>26</v>
      </c>
      <c r="E16" s="5">
        <v>37</v>
      </c>
      <c r="F16" s="5">
        <v>36</v>
      </c>
      <c r="G16" s="5"/>
      <c r="H16" s="6"/>
      <c r="I16" s="5">
        <f t="shared" si="0"/>
        <v>1</v>
      </c>
      <c r="J16" s="6"/>
      <c r="K16" s="5">
        <v>0</v>
      </c>
      <c r="L16" s="6">
        <v>0</v>
      </c>
      <c r="M16" s="5">
        <v>89</v>
      </c>
      <c r="N16" s="7">
        <v>0.78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1.5" customHeight="1" x14ac:dyDescent="0.25">
      <c r="A17" s="5" t="s">
        <v>42</v>
      </c>
      <c r="B17" s="5">
        <v>1</v>
      </c>
      <c r="C17" s="5" t="s">
        <v>44</v>
      </c>
      <c r="D17" s="5" t="s">
        <v>26</v>
      </c>
      <c r="E17" s="5">
        <v>29</v>
      </c>
      <c r="F17" s="5">
        <v>28</v>
      </c>
      <c r="G17" s="5"/>
      <c r="H17" s="6"/>
      <c r="I17" s="5">
        <f t="shared" si="0"/>
        <v>1</v>
      </c>
      <c r="J17" s="6"/>
      <c r="K17" s="5">
        <v>0</v>
      </c>
      <c r="L17" s="6">
        <v>0</v>
      </c>
      <c r="M17" s="5">
        <v>89</v>
      </c>
      <c r="N17" s="7">
        <v>0.82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/>
      <c r="B18" s="5"/>
      <c r="C18" s="5"/>
      <c r="D18" s="5"/>
      <c r="E18" s="5"/>
      <c r="F18" s="5"/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/>
      <c r="B19" s="5"/>
      <c r="C19" s="5"/>
      <c r="D19" s="5"/>
      <c r="E19" s="5"/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9"/>
      <c r="B20" s="5"/>
      <c r="C20" s="5"/>
      <c r="D20" s="5"/>
      <c r="E20" s="5"/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9"/>
      <c r="B21" s="5"/>
      <c r="C21" s="5"/>
      <c r="D21" s="5"/>
      <c r="E21" s="5"/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9"/>
      <c r="B22" s="5"/>
      <c r="C22" s="5"/>
      <c r="D22" s="5"/>
      <c r="E22" s="5"/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9"/>
      <c r="B23" s="5"/>
      <c r="C23" s="5"/>
      <c r="D23" s="5"/>
      <c r="E23" s="5"/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9"/>
      <c r="B24" s="5"/>
      <c r="C24" s="5"/>
      <c r="D24" s="5"/>
      <c r="E24" s="5"/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9"/>
      <c r="B25" s="5"/>
      <c r="C25" s="5"/>
      <c r="D25" s="5"/>
      <c r="E25" s="5"/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9"/>
      <c r="B26" s="5"/>
      <c r="C26" s="5"/>
      <c r="D26" s="5"/>
      <c r="E26" s="5"/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9"/>
      <c r="B27" s="5"/>
      <c r="C27" s="5"/>
      <c r="D27" s="5"/>
      <c r="E27" s="5"/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/>
      <c r="C28" s="11"/>
      <c r="D28" s="11"/>
      <c r="E28" s="11">
        <f>SUM(E14:E17)</f>
        <v>95</v>
      </c>
      <c r="F28" s="11">
        <f>SUM(F14:F17)</f>
        <v>93</v>
      </c>
      <c r="G28" s="11"/>
      <c r="H28" s="12"/>
      <c r="I28" s="11">
        <f>SUM(I14:I17)</f>
        <v>2</v>
      </c>
      <c r="J28" s="12"/>
      <c r="K28" s="11">
        <v>0</v>
      </c>
      <c r="L28" s="12">
        <v>0</v>
      </c>
      <c r="M28" s="11">
        <f>AVERAGE(M14:M17)</f>
        <v>88.25</v>
      </c>
      <c r="N28" s="16">
        <v>0.74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35433070866141736" bottom="1.0629921259842521" header="0" footer="0"/>
  <pageSetup scale="69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2" workbookViewId="0">
      <selection activeCell="D22" sqref="D22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>
        <v>2</v>
      </c>
      <c r="C8" s="31"/>
      <c r="D8" s="3" t="s">
        <v>6</v>
      </c>
      <c r="E8" s="19">
        <f>'1'!E8</f>
        <v>4</v>
      </c>
      <c r="G8" s="20" t="s">
        <v>7</v>
      </c>
      <c r="H8" s="19">
        <v>3</v>
      </c>
      <c r="I8" s="41" t="s">
        <v>8</v>
      </c>
      <c r="J8" s="25"/>
      <c r="K8" s="25"/>
      <c r="L8" s="32" t="str">
        <f>'1'!L8</f>
        <v>Febrero-Junio 2025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33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25">
      <c r="A14" s="5" t="str">
        <f>'1'!A14</f>
        <v>APLICACIONES MOVILES II</v>
      </c>
      <c r="B14" s="5">
        <v>2</v>
      </c>
      <c r="C14" s="5" t="str">
        <f>'1'!C14</f>
        <v>804AP</v>
      </c>
      <c r="D14" s="5" t="str">
        <f ca="1">'1'!D14</f>
        <v>ISC</v>
      </c>
      <c r="E14" s="5">
        <f>'1'!E14</f>
        <v>14</v>
      </c>
      <c r="F14" s="5">
        <v>14</v>
      </c>
      <c r="G14" s="5"/>
      <c r="H14" s="6"/>
      <c r="I14" s="5">
        <f t="shared" ref="I14:I17" si="0">(E14-SUM(F14:G14))-K14</f>
        <v>0</v>
      </c>
      <c r="J14" s="6"/>
      <c r="K14" s="5">
        <v>0</v>
      </c>
      <c r="L14" s="6">
        <v>0</v>
      </c>
      <c r="M14" s="5">
        <v>95</v>
      </c>
      <c r="N14" s="7">
        <v>0.85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0.75" customHeight="1" x14ac:dyDescent="0.25">
      <c r="A15" s="5" t="str">
        <f>'1'!A15</f>
        <v>INTERNET DE LAS COSAS</v>
      </c>
      <c r="B15" s="5">
        <v>2</v>
      </c>
      <c r="C15" s="5" t="str">
        <f>'1'!C15</f>
        <v>804AP</v>
      </c>
      <c r="D15" s="5" t="str">
        <f ca="1">'1'!D15</f>
        <v>ISC</v>
      </c>
      <c r="E15" s="5">
        <f>'1'!E15</f>
        <v>15</v>
      </c>
      <c r="F15" s="5">
        <v>15</v>
      </c>
      <c r="G15" s="5"/>
      <c r="H15" s="6"/>
      <c r="I15" s="5">
        <f t="shared" si="0"/>
        <v>0</v>
      </c>
      <c r="J15" s="6"/>
      <c r="K15" s="5">
        <v>0</v>
      </c>
      <c r="L15" s="6">
        <v>0</v>
      </c>
      <c r="M15" s="5">
        <v>93</v>
      </c>
      <c r="N15" s="7">
        <v>0.6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5.5" customHeight="1" x14ac:dyDescent="0.25">
      <c r="A16" s="5" t="str">
        <f>'1'!A16</f>
        <v>ALGORITMOS Y LENGUAJES DE PROGRAMACION</v>
      </c>
      <c r="B16" s="5">
        <v>2</v>
      </c>
      <c r="C16" s="5" t="str">
        <f>'1'!C16</f>
        <v>401A</v>
      </c>
      <c r="D16" s="5" t="str">
        <f>'1'!D16</f>
        <v>IIND</v>
      </c>
      <c r="E16" s="5">
        <f>'1'!E16</f>
        <v>37</v>
      </c>
      <c r="F16" s="5">
        <v>35</v>
      </c>
      <c r="G16" s="5"/>
      <c r="H16" s="6"/>
      <c r="I16" s="5">
        <f t="shared" si="0"/>
        <v>2</v>
      </c>
      <c r="J16" s="6"/>
      <c r="K16" s="5">
        <v>0</v>
      </c>
      <c r="L16" s="6">
        <v>0</v>
      </c>
      <c r="M16" s="5">
        <v>79</v>
      </c>
      <c r="N16" s="7">
        <v>0.75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9.25" customHeight="1" x14ac:dyDescent="0.25">
      <c r="A17" s="5" t="str">
        <f>'1'!A17</f>
        <v>ALGORITMOS Y LENGUAJES DE PROGRAMACION</v>
      </c>
      <c r="B17" s="5">
        <v>2</v>
      </c>
      <c r="C17" s="5" t="str">
        <f>'1'!C17</f>
        <v>401B</v>
      </c>
      <c r="D17" s="5" t="str">
        <f>'1'!D17</f>
        <v>IIND</v>
      </c>
      <c r="E17" s="5">
        <f>'1'!E17</f>
        <v>29</v>
      </c>
      <c r="F17" s="5">
        <v>28</v>
      </c>
      <c r="G17" s="5"/>
      <c r="H17" s="6"/>
      <c r="I17" s="5">
        <f t="shared" si="0"/>
        <v>1</v>
      </c>
      <c r="J17" s="6"/>
      <c r="K17" s="5">
        <v>0</v>
      </c>
      <c r="L17" s="6">
        <v>0</v>
      </c>
      <c r="M17" s="5">
        <v>79</v>
      </c>
      <c r="N17" s="7">
        <v>0.86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/>
      <c r="B18" s="5"/>
      <c r="C18" s="5"/>
      <c r="D18" s="5"/>
      <c r="E18" s="5"/>
      <c r="F18" s="5"/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5"/>
      <c r="B19" s="5"/>
      <c r="C19" s="5"/>
      <c r="D19" s="5"/>
      <c r="E19" s="5"/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"/>
      <c r="B20" s="5"/>
      <c r="C20" s="5"/>
      <c r="D20" s="5"/>
      <c r="E20" s="5"/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5"/>
      <c r="B21" s="5"/>
      <c r="C21" s="5"/>
      <c r="D21" s="5"/>
      <c r="E21" s="5"/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5"/>
      <c r="B22" s="5"/>
      <c r="C22" s="5"/>
      <c r="D22" s="5"/>
      <c r="E22" s="5"/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5"/>
      <c r="B23" s="5"/>
      <c r="C23" s="5"/>
      <c r="D23" s="5"/>
      <c r="E23" s="5"/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5"/>
      <c r="B24" s="5"/>
      <c r="C24" s="5"/>
      <c r="D24" s="5"/>
      <c r="E24" s="5"/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5"/>
      <c r="B25" s="5"/>
      <c r="C25" s="5"/>
      <c r="D25" s="5"/>
      <c r="E25" s="5"/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5"/>
      <c r="B26" s="5"/>
      <c r="C26" s="5"/>
      <c r="D26" s="5"/>
      <c r="E26" s="5"/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5"/>
      <c r="B27" s="5"/>
      <c r="C27" s="5"/>
      <c r="D27" s="5"/>
      <c r="E27" s="5"/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/>
      <c r="C28" s="11"/>
      <c r="D28" s="11"/>
      <c r="E28" s="11">
        <f>SUM(E14:E17)</f>
        <v>95</v>
      </c>
      <c r="F28" s="11">
        <f>SUM(F14:F18)</f>
        <v>92</v>
      </c>
      <c r="G28" s="11"/>
      <c r="H28" s="12"/>
      <c r="I28" s="11">
        <f>SUM(I14:I17)</f>
        <v>3</v>
      </c>
      <c r="J28" s="12"/>
      <c r="K28" s="11">
        <v>0</v>
      </c>
      <c r="L28" s="12">
        <v>0</v>
      </c>
      <c r="M28" s="17">
        <v>74</v>
      </c>
      <c r="N28" s="16">
        <v>0.25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35433070866141736" bottom="1.0629921259842521" header="0" footer="0"/>
  <pageSetup scale="70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10" workbookViewId="0">
      <selection activeCell="N17" sqref="N1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8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34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>
        <v>1</v>
      </c>
      <c r="C8" s="31"/>
      <c r="D8" s="3" t="s">
        <v>6</v>
      </c>
      <c r="E8" s="19">
        <v>4</v>
      </c>
      <c r="G8" s="20" t="s">
        <v>7</v>
      </c>
      <c r="H8" s="19">
        <v>4</v>
      </c>
      <c r="I8" s="41" t="s">
        <v>8</v>
      </c>
      <c r="J8" s="25"/>
      <c r="K8" s="25"/>
      <c r="L8" s="32" t="str">
        <f>'1'!L8</f>
        <v>Febrero-Junio 2025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33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customHeight="1" x14ac:dyDescent="0.25">
      <c r="A14" s="5" t="str">
        <f>'1'!A14</f>
        <v>APLICACIONES MOVILES II</v>
      </c>
      <c r="B14" s="5">
        <v>3</v>
      </c>
      <c r="C14" s="5" t="str">
        <f>'1'!C14</f>
        <v>804AP</v>
      </c>
      <c r="D14" s="5" t="str">
        <f ca="1">'1'!D14</f>
        <v>ISC</v>
      </c>
      <c r="E14" s="5">
        <f>'1'!E14</f>
        <v>14</v>
      </c>
      <c r="F14" s="5">
        <v>14</v>
      </c>
      <c r="G14" s="5"/>
      <c r="H14" s="6"/>
      <c r="I14" s="5">
        <f t="shared" ref="I14:I17" si="0">(E14-SUM(F14:G14))-K14</f>
        <v>0</v>
      </c>
      <c r="J14" s="6"/>
      <c r="K14" s="5">
        <v>0</v>
      </c>
      <c r="L14" s="6">
        <v>0</v>
      </c>
      <c r="M14" s="5">
        <v>95</v>
      </c>
      <c r="N14" s="7">
        <v>0.42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6" customHeight="1" x14ac:dyDescent="0.25">
      <c r="A15" s="5" t="str">
        <f>'1'!A15</f>
        <v>INTERNET DE LAS COSAS</v>
      </c>
      <c r="B15" s="5">
        <v>3</v>
      </c>
      <c r="C15" s="5" t="str">
        <f>'1'!C15</f>
        <v>804AP</v>
      </c>
      <c r="D15" s="5" t="str">
        <f ca="1">'1'!D15</f>
        <v>ISC</v>
      </c>
      <c r="E15" s="5">
        <f>'1'!E15</f>
        <v>15</v>
      </c>
      <c r="F15" s="5">
        <v>15</v>
      </c>
      <c r="G15" s="5"/>
      <c r="H15" s="6"/>
      <c r="I15" s="5">
        <f t="shared" si="0"/>
        <v>0</v>
      </c>
      <c r="J15" s="6"/>
      <c r="K15" s="5">
        <v>0</v>
      </c>
      <c r="L15" s="6">
        <v>0</v>
      </c>
      <c r="M15" s="5">
        <v>94</v>
      </c>
      <c r="N15" s="7">
        <v>0.73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4.5" customHeight="1" x14ac:dyDescent="0.25">
      <c r="A16" s="5" t="str">
        <f>'1'!A16</f>
        <v>ALGORITMOS Y LENGUAJES DE PROGRAMACION</v>
      </c>
      <c r="B16" s="5">
        <v>3</v>
      </c>
      <c r="C16" s="5" t="str">
        <f>'1'!C16</f>
        <v>401A</v>
      </c>
      <c r="D16" s="5" t="s">
        <v>35</v>
      </c>
      <c r="E16" s="5">
        <f>'1'!E16</f>
        <v>37</v>
      </c>
      <c r="F16" s="5">
        <v>24</v>
      </c>
      <c r="G16" s="5"/>
      <c r="H16" s="6"/>
      <c r="I16" s="5">
        <f t="shared" si="0"/>
        <v>13</v>
      </c>
      <c r="J16" s="6"/>
      <c r="K16" s="5">
        <v>0</v>
      </c>
      <c r="L16" s="6">
        <v>0</v>
      </c>
      <c r="M16" s="5">
        <v>56</v>
      </c>
      <c r="N16" s="7">
        <v>0.64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1.5" customHeight="1" x14ac:dyDescent="0.25">
      <c r="A17" s="5" t="str">
        <f>'1'!A17</f>
        <v>ALGORITMOS Y LENGUAJES DE PROGRAMACION</v>
      </c>
      <c r="B17" s="5">
        <v>3</v>
      </c>
      <c r="C17" s="5" t="str">
        <f>'1'!C17</f>
        <v>401B</v>
      </c>
      <c r="D17" s="5" t="str">
        <f>'1'!D17</f>
        <v>IIND</v>
      </c>
      <c r="E17" s="5">
        <f>'1'!E17</f>
        <v>29</v>
      </c>
      <c r="F17" s="5">
        <v>19</v>
      </c>
      <c r="G17" s="5"/>
      <c r="H17" s="6"/>
      <c r="I17" s="5">
        <f t="shared" si="0"/>
        <v>10</v>
      </c>
      <c r="J17" s="6"/>
      <c r="K17" s="5">
        <v>0</v>
      </c>
      <c r="L17" s="6">
        <v>0</v>
      </c>
      <c r="M17" s="5">
        <v>56</v>
      </c>
      <c r="N17" s="7">
        <v>0.65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/>
      <c r="B18" s="5"/>
      <c r="C18" s="5"/>
      <c r="D18" s="5"/>
      <c r="E18" s="5"/>
      <c r="F18" s="5"/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5"/>
      <c r="B19" s="5"/>
      <c r="C19" s="5"/>
      <c r="D19" s="5"/>
      <c r="E19" s="5"/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"/>
      <c r="B20" s="5"/>
      <c r="C20" s="5"/>
      <c r="D20" s="5"/>
      <c r="E20" s="5"/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5"/>
      <c r="B21" s="5"/>
      <c r="C21" s="5"/>
      <c r="D21" s="5"/>
      <c r="E21" s="5"/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5"/>
      <c r="B22" s="5"/>
      <c r="C22" s="5"/>
      <c r="D22" s="5"/>
      <c r="E22" s="5"/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5"/>
      <c r="B23" s="5"/>
      <c r="C23" s="5"/>
      <c r="D23" s="5"/>
      <c r="E23" s="5"/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5"/>
      <c r="B24" s="5"/>
      <c r="C24" s="5"/>
      <c r="D24" s="5"/>
      <c r="E24" s="5"/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5"/>
      <c r="B25" s="5"/>
      <c r="C25" s="5"/>
      <c r="D25" s="5"/>
      <c r="E25" s="5"/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5"/>
      <c r="B26" s="5"/>
      <c r="C26" s="5"/>
      <c r="D26" s="5"/>
      <c r="E26" s="5"/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5"/>
      <c r="B27" s="5"/>
      <c r="C27" s="5"/>
      <c r="D27" s="5"/>
      <c r="E27" s="5"/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/>
      <c r="C28" s="11"/>
      <c r="D28" s="11"/>
      <c r="E28" s="11">
        <f>SUM(E14:E17)</f>
        <v>95</v>
      </c>
      <c r="F28" s="11">
        <f>SUM(F14:F18)</f>
        <v>72</v>
      </c>
      <c r="G28" s="11"/>
      <c r="H28" s="12"/>
      <c r="I28" s="11">
        <f>SUM(I14:I17)</f>
        <v>23</v>
      </c>
      <c r="J28" s="12"/>
      <c r="K28" s="11">
        <v>0</v>
      </c>
      <c r="L28" s="12">
        <v>0</v>
      </c>
      <c r="M28" s="17">
        <v>74</v>
      </c>
      <c r="N28" s="16">
        <v>0.78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abSelected="1" topLeftCell="A7" workbookViewId="0">
      <selection activeCell="N18" sqref="N18"/>
    </sheetView>
  </sheetViews>
  <sheetFormatPr baseColWidth="10" defaultColWidth="14.42578125" defaultRowHeight="15" customHeight="1" x14ac:dyDescent="0.25"/>
  <cols>
    <col min="1" max="1" width="38.5703125" customWidth="1"/>
    <col min="2" max="2" width="6.42578125" customWidth="1"/>
    <col min="3" max="3" width="8.85546875" customWidth="1"/>
    <col min="4" max="4" width="17.7109375" bestFit="1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34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>
        <v>4</v>
      </c>
      <c r="C8" s="31"/>
      <c r="D8" s="3" t="s">
        <v>6</v>
      </c>
      <c r="E8" s="19">
        <f>'1'!E8</f>
        <v>4</v>
      </c>
      <c r="G8" s="20" t="s">
        <v>7</v>
      </c>
      <c r="H8" s="19">
        <f>'1'!H8</f>
        <v>3</v>
      </c>
      <c r="I8" s="41" t="s">
        <v>8</v>
      </c>
      <c r="J8" s="25"/>
      <c r="K8" s="25"/>
      <c r="L8" s="32" t="str">
        <f>'1'!L8</f>
        <v>Febrero-Junio 2025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33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 x14ac:dyDescent="0.25">
      <c r="A14" s="5" t="str">
        <f>'1'!A14</f>
        <v>APLICACIONES MOVILES II</v>
      </c>
      <c r="B14" s="5">
        <v>4</v>
      </c>
      <c r="C14" s="5" t="str">
        <f>'1'!C14</f>
        <v>804AP</v>
      </c>
      <c r="D14" s="5" t="str">
        <f ca="1">'1'!D14</f>
        <v>ISC</v>
      </c>
      <c r="E14" s="5">
        <f>'1'!E14</f>
        <v>14</v>
      </c>
      <c r="F14" s="5">
        <v>14</v>
      </c>
      <c r="G14" s="5"/>
      <c r="H14" s="6"/>
      <c r="I14" s="5">
        <f t="shared" ref="I14:I17" si="0">(E14-SUM(F14:G14))-K14</f>
        <v>0</v>
      </c>
      <c r="J14" s="6"/>
      <c r="K14" s="5">
        <v>0</v>
      </c>
      <c r="L14" s="6">
        <v>0</v>
      </c>
      <c r="M14" s="5">
        <v>95</v>
      </c>
      <c r="N14" s="7">
        <v>0.5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4" customHeight="1" x14ac:dyDescent="0.25">
      <c r="A15" s="5" t="str">
        <f>'1'!A15</f>
        <v>INTERNET DE LAS COSAS</v>
      </c>
      <c r="B15" s="5">
        <v>4</v>
      </c>
      <c r="C15" s="5" t="str">
        <f>'1'!C15</f>
        <v>804AP</v>
      </c>
      <c r="D15" s="5" t="str">
        <f ca="1">'1'!D15</f>
        <v>ISC</v>
      </c>
      <c r="E15" s="5">
        <f>'1'!E15</f>
        <v>15</v>
      </c>
      <c r="F15" s="5">
        <v>13</v>
      </c>
      <c r="G15" s="5"/>
      <c r="H15" s="6"/>
      <c r="I15" s="5">
        <f t="shared" si="0"/>
        <v>2</v>
      </c>
      <c r="J15" s="6"/>
      <c r="K15" s="5">
        <v>0</v>
      </c>
      <c r="L15" s="6">
        <v>0</v>
      </c>
      <c r="M15" s="5">
        <v>95</v>
      </c>
      <c r="N15" s="7">
        <v>0.4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6.25" customHeight="1" x14ac:dyDescent="0.25">
      <c r="A16" s="5" t="str">
        <f>'1'!A16</f>
        <v>ALGORITMOS Y LENGUAJES DE PROGRAMACION</v>
      </c>
      <c r="B16" s="23" t="s">
        <v>46</v>
      </c>
      <c r="C16" s="5" t="str">
        <f>'1'!C16</f>
        <v>401A</v>
      </c>
      <c r="D16" s="5" t="str">
        <f>'1'!D16</f>
        <v>IIND</v>
      </c>
      <c r="E16" s="5">
        <f>'1'!E16</f>
        <v>37</v>
      </c>
      <c r="F16" s="5">
        <v>23</v>
      </c>
      <c r="G16" s="5"/>
      <c r="H16" s="6"/>
      <c r="I16" s="5">
        <f t="shared" si="0"/>
        <v>14</v>
      </c>
      <c r="J16" s="6"/>
      <c r="K16" s="5">
        <v>0</v>
      </c>
      <c r="L16" s="6">
        <v>0</v>
      </c>
      <c r="M16" s="5">
        <v>54</v>
      </c>
      <c r="N16" s="7">
        <v>0.62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4.5" customHeight="1" x14ac:dyDescent="0.25">
      <c r="A17" s="5" t="str">
        <f>'1'!A17</f>
        <v>ALGORITMOS Y LENGUAJES DE PROGRAMACION</v>
      </c>
      <c r="B17" s="23" t="s">
        <v>46</v>
      </c>
      <c r="C17" s="5" t="str">
        <f>'1'!C17</f>
        <v>401B</v>
      </c>
      <c r="D17" s="5" t="str">
        <f>'1'!D17</f>
        <v>IIND</v>
      </c>
      <c r="E17" s="5">
        <f>'1'!E17</f>
        <v>29</v>
      </c>
      <c r="F17" s="5">
        <v>21</v>
      </c>
      <c r="G17" s="5"/>
      <c r="H17" s="6"/>
      <c r="I17" s="5">
        <f t="shared" si="0"/>
        <v>8</v>
      </c>
      <c r="J17" s="6"/>
      <c r="K17" s="5">
        <v>0</v>
      </c>
      <c r="L17" s="6">
        <v>0</v>
      </c>
      <c r="M17" s="5">
        <v>62</v>
      </c>
      <c r="N17" s="7">
        <v>0.72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/>
      <c r="B18" s="5"/>
      <c r="C18" s="5"/>
      <c r="D18" s="5"/>
      <c r="E18" s="5"/>
      <c r="F18" s="5"/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5"/>
      <c r="B19" s="5"/>
      <c r="C19" s="5"/>
      <c r="D19" s="5"/>
      <c r="E19" s="5"/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"/>
      <c r="B20" s="5"/>
      <c r="C20" s="5"/>
      <c r="D20" s="5"/>
      <c r="E20" s="5"/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5"/>
      <c r="B21" s="5"/>
      <c r="C21" s="5"/>
      <c r="D21" s="5"/>
      <c r="E21" s="5"/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5"/>
      <c r="B22" s="5"/>
      <c r="C22" s="5"/>
      <c r="D22" s="5"/>
      <c r="E22" s="5"/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5"/>
      <c r="B23" s="5"/>
      <c r="C23" s="5"/>
      <c r="D23" s="5"/>
      <c r="E23" s="5"/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5"/>
      <c r="B24" s="5"/>
      <c r="C24" s="5"/>
      <c r="D24" s="5"/>
      <c r="E24" s="5"/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5"/>
      <c r="B25" s="5"/>
      <c r="C25" s="5"/>
      <c r="D25" s="5"/>
      <c r="E25" s="5"/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5"/>
      <c r="B26" s="5"/>
      <c r="C26" s="5"/>
      <c r="D26" s="5"/>
      <c r="E26" s="5"/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5"/>
      <c r="B27" s="5"/>
      <c r="C27" s="5"/>
      <c r="D27" s="5"/>
      <c r="E27" s="5"/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24" t="str">
        <f>B10</f>
        <v>VICTOR MANUEL CHONTAL AMADOR</v>
      </c>
      <c r="C37" s="25"/>
      <c r="D37" s="25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8" workbookViewId="0">
      <selection activeCell="N14" sqref="N1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 x14ac:dyDescent="0.25">
      <c r="A1" s="1"/>
      <c r="B1" s="4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8"/>
      <c r="B2" s="18"/>
      <c r="C2" s="18"/>
      <c r="D2" s="1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9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9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5" t="s">
        <v>3</v>
      </c>
      <c r="B6" s="25"/>
      <c r="C6" s="25"/>
      <c r="D6" s="25"/>
      <c r="E6" s="46" t="s">
        <v>34</v>
      </c>
      <c r="F6" s="31"/>
      <c r="G6" s="31"/>
      <c r="H6" s="31"/>
      <c r="I6" s="31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5</v>
      </c>
      <c r="B8" s="32" t="s">
        <v>36</v>
      </c>
      <c r="C8" s="31"/>
      <c r="D8" s="3" t="s">
        <v>6</v>
      </c>
      <c r="E8" s="19">
        <f>'1'!E8</f>
        <v>4</v>
      </c>
      <c r="G8" s="20" t="s">
        <v>7</v>
      </c>
      <c r="H8" s="19">
        <f>'1'!H8</f>
        <v>3</v>
      </c>
      <c r="I8" s="41" t="s">
        <v>8</v>
      </c>
      <c r="J8" s="25"/>
      <c r="K8" s="25"/>
      <c r="L8" s="32" t="str">
        <f>'1'!L8</f>
        <v>Febrero-Junio 2025</v>
      </c>
      <c r="M8" s="31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0" t="s">
        <v>33</v>
      </c>
      <c r="B10" s="32" t="str">
        <f>'1'!B10</f>
        <v>VICTOR MANUEL CHONTAL AMADOR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/>
      <c r="C11" s="22"/>
      <c r="D11" s="1"/>
      <c r="E11" s="22"/>
      <c r="F11" s="22"/>
      <c r="G11" s="22"/>
      <c r="H11" s="22"/>
      <c r="I11" s="22"/>
      <c r="J11" s="22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4" t="s">
        <v>11</v>
      </c>
      <c r="B12" s="36" t="s">
        <v>12</v>
      </c>
      <c r="C12" s="36" t="s">
        <v>13</v>
      </c>
      <c r="D12" s="38" t="s">
        <v>14</v>
      </c>
      <c r="E12" s="38" t="s">
        <v>15</v>
      </c>
      <c r="F12" s="42" t="s">
        <v>16</v>
      </c>
      <c r="G12" s="43"/>
      <c r="H12" s="38" t="s">
        <v>17</v>
      </c>
      <c r="I12" s="38" t="s">
        <v>18</v>
      </c>
      <c r="J12" s="38" t="s">
        <v>19</v>
      </c>
      <c r="K12" s="38" t="s">
        <v>20</v>
      </c>
      <c r="L12" s="38" t="s">
        <v>21</v>
      </c>
      <c r="M12" s="38" t="s">
        <v>22</v>
      </c>
      <c r="N12" s="39" t="s">
        <v>23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5"/>
      <c r="B13" s="37"/>
      <c r="C13" s="37"/>
      <c r="D13" s="37"/>
      <c r="E13" s="37"/>
      <c r="F13" s="4" t="s">
        <v>24</v>
      </c>
      <c r="G13" s="4" t="s">
        <v>25</v>
      </c>
      <c r="H13" s="37"/>
      <c r="I13" s="37"/>
      <c r="J13" s="37"/>
      <c r="K13" s="37"/>
      <c r="L13" s="37"/>
      <c r="M13" s="37"/>
      <c r="N13" s="4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5" t="str">
        <f>'1'!A14</f>
        <v>APLICACIONES MOVILES II</v>
      </c>
      <c r="B14" s="5"/>
      <c r="C14" s="5" t="str">
        <f>'1'!C14</f>
        <v>804AP</v>
      </c>
      <c r="D14" s="5" t="str">
        <f ca="1">'1'!D14</f>
        <v>ISC</v>
      </c>
      <c r="E14" s="5">
        <f>'1'!E14</f>
        <v>14</v>
      </c>
      <c r="F14" s="5">
        <v>14</v>
      </c>
      <c r="G14" s="5">
        <v>0</v>
      </c>
      <c r="H14" s="6">
        <f t="shared" ref="H14:H17" si="0">F14/E14</f>
        <v>1</v>
      </c>
      <c r="I14" s="5">
        <v>0</v>
      </c>
      <c r="J14" s="6">
        <f t="shared" ref="J14:J17" si="1">I14/E14</f>
        <v>0</v>
      </c>
      <c r="K14" s="5"/>
      <c r="L14" s="6">
        <f t="shared" ref="L14:L17" si="2">K14/E14</f>
        <v>0</v>
      </c>
      <c r="M14" s="5">
        <v>89</v>
      </c>
      <c r="N14" s="7">
        <v>0.35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5">
      <c r="A15" s="5" t="str">
        <f>'1'!A15</f>
        <v>INTERNET DE LAS COSAS</v>
      </c>
      <c r="B15" s="5"/>
      <c r="C15" s="5" t="str">
        <f>'1'!C15</f>
        <v>804AP</v>
      </c>
      <c r="D15" s="5" t="str">
        <f ca="1">'1'!D15</f>
        <v>ISC</v>
      </c>
      <c r="E15" s="5">
        <f>'1'!E15</f>
        <v>15</v>
      </c>
      <c r="F15" s="5">
        <v>14</v>
      </c>
      <c r="G15" s="5">
        <v>0</v>
      </c>
      <c r="H15" s="6">
        <f t="shared" si="0"/>
        <v>0.93333333333333335</v>
      </c>
      <c r="I15" s="5">
        <v>0</v>
      </c>
      <c r="J15" s="6">
        <f t="shared" si="1"/>
        <v>0</v>
      </c>
      <c r="K15" s="5"/>
      <c r="L15" s="6">
        <f t="shared" si="2"/>
        <v>0</v>
      </c>
      <c r="M15" s="5">
        <v>79</v>
      </c>
      <c r="N15" s="7">
        <v>0.73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5" t="str">
        <f>'1'!A16</f>
        <v>ALGORITMOS Y LENGUAJES DE PROGRAMACION</v>
      </c>
      <c r="B16" s="5"/>
      <c r="C16" s="5" t="str">
        <f>'1'!C16</f>
        <v>401A</v>
      </c>
      <c r="D16" s="5" t="s">
        <v>38</v>
      </c>
      <c r="E16" s="5">
        <f>'1'!E16</f>
        <v>37</v>
      </c>
      <c r="F16" s="5">
        <v>8</v>
      </c>
      <c r="G16" s="5">
        <v>0</v>
      </c>
      <c r="H16" s="6">
        <f t="shared" si="0"/>
        <v>0.21621621621621623</v>
      </c>
      <c r="I16" s="5">
        <v>4</v>
      </c>
      <c r="J16" s="6">
        <f t="shared" si="1"/>
        <v>0.10810810810810811</v>
      </c>
      <c r="K16" s="5"/>
      <c r="L16" s="6">
        <f t="shared" si="2"/>
        <v>0</v>
      </c>
      <c r="M16" s="5">
        <v>75</v>
      </c>
      <c r="N16" s="7">
        <v>0.5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5" t="str">
        <f>'1'!A17</f>
        <v>ALGORITMOS Y LENGUAJES DE PROGRAMACION</v>
      </c>
      <c r="B17" s="5"/>
      <c r="C17" s="5" t="str">
        <f>'1'!C17</f>
        <v>401B</v>
      </c>
      <c r="D17" s="5" t="s">
        <v>38</v>
      </c>
      <c r="E17" s="5">
        <f>'1'!E17</f>
        <v>29</v>
      </c>
      <c r="F17" s="5">
        <v>12</v>
      </c>
      <c r="G17" s="5">
        <v>0</v>
      </c>
      <c r="H17" s="6">
        <f t="shared" si="0"/>
        <v>0.41379310344827586</v>
      </c>
      <c r="I17" s="5">
        <v>4</v>
      </c>
      <c r="J17" s="6">
        <f t="shared" si="1"/>
        <v>0.13793103448275862</v>
      </c>
      <c r="K17" s="5"/>
      <c r="L17" s="6">
        <f t="shared" si="2"/>
        <v>0</v>
      </c>
      <c r="M17" s="5">
        <v>75</v>
      </c>
      <c r="N17" s="7">
        <v>0.45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5"/>
      <c r="B18" s="5"/>
      <c r="C18" s="5"/>
      <c r="D18" s="5"/>
      <c r="E18" s="5"/>
      <c r="F18" s="5"/>
      <c r="G18" s="5"/>
      <c r="H18" s="6"/>
      <c r="I18" s="5"/>
      <c r="J18" s="6"/>
      <c r="K18" s="5"/>
      <c r="L18" s="6"/>
      <c r="M18" s="5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5"/>
      <c r="B19" s="5"/>
      <c r="C19" s="5"/>
      <c r="D19" s="5"/>
      <c r="E19" s="5"/>
      <c r="F19" s="5"/>
      <c r="G19" s="5"/>
      <c r="H19" s="6"/>
      <c r="I19" s="5"/>
      <c r="J19" s="6"/>
      <c r="K19" s="5"/>
      <c r="L19" s="6"/>
      <c r="M19" s="5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"/>
      <c r="B20" s="5"/>
      <c r="C20" s="5"/>
      <c r="D20" s="5"/>
      <c r="E20" s="5"/>
      <c r="F20" s="5"/>
      <c r="G20" s="5"/>
      <c r="H20" s="6"/>
      <c r="I20" s="5"/>
      <c r="J20" s="6"/>
      <c r="K20" s="5"/>
      <c r="L20" s="6"/>
      <c r="M20" s="5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5"/>
      <c r="B21" s="5"/>
      <c r="C21" s="5"/>
      <c r="D21" s="5"/>
      <c r="E21" s="5"/>
      <c r="F21" s="5"/>
      <c r="G21" s="5"/>
      <c r="H21" s="6"/>
      <c r="I21" s="5"/>
      <c r="J21" s="6"/>
      <c r="K21" s="5"/>
      <c r="L21" s="6"/>
      <c r="M21" s="5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5"/>
      <c r="B22" s="5"/>
      <c r="C22" s="5"/>
      <c r="D22" s="5"/>
      <c r="E22" s="5"/>
      <c r="F22" s="5"/>
      <c r="G22" s="5"/>
      <c r="H22" s="6"/>
      <c r="I22" s="5"/>
      <c r="J22" s="6"/>
      <c r="K22" s="5"/>
      <c r="L22" s="6"/>
      <c r="M22" s="5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5"/>
      <c r="B23" s="5"/>
      <c r="C23" s="5"/>
      <c r="D23" s="5"/>
      <c r="E23" s="5"/>
      <c r="F23" s="5"/>
      <c r="G23" s="5"/>
      <c r="H23" s="6"/>
      <c r="I23" s="5"/>
      <c r="J23" s="6"/>
      <c r="K23" s="5"/>
      <c r="L23" s="6"/>
      <c r="M23" s="5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5"/>
      <c r="B24" s="5"/>
      <c r="C24" s="5"/>
      <c r="D24" s="5"/>
      <c r="E24" s="5"/>
      <c r="F24" s="5"/>
      <c r="G24" s="5"/>
      <c r="H24" s="6"/>
      <c r="I24" s="5"/>
      <c r="J24" s="6"/>
      <c r="K24" s="5"/>
      <c r="L24" s="6"/>
      <c r="M24" s="5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5"/>
      <c r="B25" s="5"/>
      <c r="C25" s="5"/>
      <c r="D25" s="5"/>
      <c r="E25" s="5"/>
      <c r="F25" s="5"/>
      <c r="G25" s="5"/>
      <c r="H25" s="6"/>
      <c r="I25" s="5"/>
      <c r="J25" s="6"/>
      <c r="K25" s="5"/>
      <c r="L25" s="6"/>
      <c r="M25" s="5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5"/>
      <c r="B26" s="5"/>
      <c r="C26" s="5"/>
      <c r="D26" s="5"/>
      <c r="E26" s="5"/>
      <c r="F26" s="5"/>
      <c r="G26" s="5"/>
      <c r="H26" s="6"/>
      <c r="I26" s="5"/>
      <c r="J26" s="6"/>
      <c r="K26" s="5"/>
      <c r="L26" s="6"/>
      <c r="M26" s="5"/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5">
      <c r="A27" s="5"/>
      <c r="B27" s="5"/>
      <c r="C27" s="5"/>
      <c r="D27" s="5"/>
      <c r="E27" s="5"/>
      <c r="F27" s="5"/>
      <c r="G27" s="5"/>
      <c r="H27" s="6"/>
      <c r="I27" s="5"/>
      <c r="J27" s="6"/>
      <c r="K27" s="5"/>
      <c r="L27" s="6"/>
      <c r="M27" s="5"/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 t="s">
        <v>27</v>
      </c>
      <c r="B28" s="11" t="s">
        <v>37</v>
      </c>
      <c r="C28" s="11" t="s">
        <v>37</v>
      </c>
      <c r="D28" s="11" t="s">
        <v>37</v>
      </c>
      <c r="E28" s="11">
        <f t="shared" ref="E28:G28" si="3">SUM(E14:E27)</f>
        <v>95</v>
      </c>
      <c r="F28" s="11">
        <f t="shared" si="3"/>
        <v>48</v>
      </c>
      <c r="G28" s="11">
        <f t="shared" si="3"/>
        <v>0</v>
      </c>
      <c r="H28" s="12">
        <f>SUM(F28:G28)/E28</f>
        <v>0.50526315789473686</v>
      </c>
      <c r="I28" s="11">
        <f>(E28-SUM(F28:G28))-K28</f>
        <v>47</v>
      </c>
      <c r="J28" s="12">
        <f>I28/E28</f>
        <v>0.49473684210526314</v>
      </c>
      <c r="K28" s="11">
        <f>SUM(K14:K27)</f>
        <v>0</v>
      </c>
      <c r="L28" s="12">
        <f>K28/E28</f>
        <v>0</v>
      </c>
      <c r="M28" s="11">
        <f t="shared" ref="M28:N28" si="4">AVERAGE(M14:M27)</f>
        <v>79.5</v>
      </c>
      <c r="N28" s="13">
        <f t="shared" si="4"/>
        <v>0.50750000000000006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5">
      <c r="A30" s="27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8" t="s">
        <v>29</v>
      </c>
      <c r="C33" s="25"/>
      <c r="D33" s="25"/>
      <c r="E33" s="1"/>
      <c r="F33" s="1"/>
      <c r="G33" s="29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5">
      <c r="A34" s="1"/>
      <c r="B34" s="30"/>
      <c r="C34" s="31"/>
      <c r="D34" s="31"/>
      <c r="E34" s="1"/>
      <c r="F34" s="1"/>
      <c r="G34" s="32"/>
      <c r="H34" s="31"/>
      <c r="I34" s="31"/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33" t="s">
        <v>31</v>
      </c>
      <c r="B35" s="25"/>
      <c r="C35" s="22"/>
      <c r="D35" s="1"/>
      <c r="E35" s="33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5">
      <c r="A37" s="1"/>
      <c r="B37" s="47" t="str">
        <f>B10</f>
        <v>VICTOR MANUEL CHONTAL AMADOR</v>
      </c>
      <c r="C37" s="48"/>
      <c r="D37" s="48"/>
      <c r="E37" s="15"/>
      <c r="F37" s="15"/>
      <c r="G37" s="26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Victor Manuel Chontal Amador</cp:lastModifiedBy>
  <cp:revision/>
  <dcterms:created xsi:type="dcterms:W3CDTF">2021-11-22T14:45:25Z</dcterms:created>
  <dcterms:modified xsi:type="dcterms:W3CDTF">2025-06-06T01:51:52Z</dcterms:modified>
  <cp:category/>
  <cp:contentStatus/>
</cp:coreProperties>
</file>