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ARACELY/ARA 2025/REPORTES/"/>
    </mc:Choice>
  </mc:AlternateContent>
  <xr:revisionPtr revIDLastSave="99" documentId="11_98A14FD30D6CE52A32B893E4C1F3705FC4EC5ACA" xr6:coauthVersionLast="47" xr6:coauthVersionMax="47" xr10:uidLastSave="{E7B15CBA-0033-43E8-BD13-78EA9B4C30F8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3" l="1"/>
  <c r="D16" i="23"/>
  <c r="D15" i="23"/>
  <c r="D14" i="23"/>
  <c r="C17" i="23"/>
  <c r="A17" i="23"/>
  <c r="C16" i="23"/>
  <c r="A16" i="23"/>
  <c r="C15" i="23"/>
  <c r="A15" i="23"/>
  <c r="C14" i="23"/>
  <c r="A14" i="23"/>
  <c r="I16" i="22" l="1"/>
  <c r="I15" i="22"/>
  <c r="I14" i="22"/>
  <c r="D17" i="24" l="1"/>
  <c r="D16" i="24"/>
  <c r="D15" i="24"/>
  <c r="D14" i="24"/>
  <c r="C17" i="24"/>
  <c r="C16" i="24"/>
  <c r="C15" i="24"/>
  <c r="C14" i="24"/>
  <c r="A17" i="24"/>
  <c r="A16" i="24"/>
  <c r="A15" i="24"/>
  <c r="A14" i="24"/>
  <c r="I14" i="24" l="1"/>
  <c r="L14" i="24"/>
  <c r="N28" i="25" l="1"/>
  <c r="M28" i="25"/>
  <c r="K28" i="25"/>
  <c r="G28" i="25"/>
  <c r="F2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7" i="24"/>
  <c r="I16" i="24"/>
  <c r="B10" i="24"/>
  <c r="B38" i="24" s="1"/>
  <c r="L8" i="24"/>
  <c r="E8" i="24"/>
  <c r="N28" i="23"/>
  <c r="M28" i="23"/>
  <c r="K28" i="23"/>
  <c r="F28" i="23"/>
  <c r="I17" i="23"/>
  <c r="I16" i="23"/>
  <c r="I15" i="23"/>
  <c r="I14" i="23"/>
  <c r="B10" i="23"/>
  <c r="B37" i="23" s="1"/>
  <c r="L8" i="23"/>
  <c r="E8" i="23"/>
  <c r="A15" i="22"/>
  <c r="C15" i="22"/>
  <c r="D15" i="22"/>
  <c r="A16" i="22"/>
  <c r="C16" i="22"/>
  <c r="D16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6" i="10"/>
  <c r="I16" i="10"/>
  <c r="L15" i="10"/>
  <c r="I15" i="10"/>
  <c r="L14" i="10"/>
  <c r="I14" i="10"/>
  <c r="L14" i="25" l="1"/>
  <c r="L16" i="25"/>
  <c r="L17" i="25"/>
  <c r="E28" i="25"/>
  <c r="L15" i="24"/>
  <c r="L16" i="24"/>
  <c r="L17" i="24"/>
  <c r="E29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<sst xmlns="http://schemas.openxmlformats.org/spreadsheetml/2006/main" count="195" uniqueCount="49">
  <si>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</si>
  <si>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</si>
  <si>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</si>
  <si>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</si>
  <si>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</si>
  <si>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</si>
  <si>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</si>
  <si>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</si>
  <si>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</si>
  <si>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</si>
  <si>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</si>
  <si>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</si>
  <si>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</si>
  <si>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</si>
  <si>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</si>
  <si>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</si>
  <si>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</si>
  <si>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</si>
  <si>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</si>
  <si>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</si>
  <si>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</si>
  <si>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</si>
  <si>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</si>
  <si>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</si>
  <si>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</si>
  <si>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</si>
  <si>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</si>
  <si>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</si>
  <si>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</si>
  <si>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</si>
  <si>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</si>
  <si>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</si>
  <si>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</si>
  <si>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</si>
  <si>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</si>
  <si>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</si>
  <si>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II</t>
  </si>
  <si>
    <t>DEPARTAMENTO DE CIENCIAS BASICAS</t>
  </si>
  <si>
    <t>MC. TONATIUH SOSME SANCHEZ</t>
  </si>
  <si>
    <t>III</t>
  </si>
  <si>
    <t>IV</t>
  </si>
  <si>
    <t>T</t>
  </si>
  <si>
    <t>ING. TONATIUH SOSME SANCHEZ</t>
  </si>
  <si>
    <t>FEBRERO-JUNIO 2025</t>
  </si>
  <si>
    <t>IMVESTIGACION DE OPERACIONES</t>
  </si>
  <si>
    <t>INGENERIA ECONOMICA</t>
  </si>
  <si>
    <t>407 A</t>
  </si>
  <si>
    <t>407 C</t>
  </si>
  <si>
    <t>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</si>
</sst>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45.5703125" style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5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25" t="s">
        <v>4</v>
      </c>
      <c r="C8" s="25"/>
      <c r="D8" s="14" t="s">
        <v>5</v>
      </c>
      <c r="E8" s="5">
        <v>3</v>
      </c>
      <c r="G8" s="4" t="s">
        <v>6</v>
      </c>
      <c r="H8" s="5">
        <v>2</v>
      </c>
      <c r="I8" s="35" t="s">
        <v>7</v>
      </c>
      <c r="J8" s="35"/>
      <c r="K8" s="35"/>
      <c r="L8" s="32" t="s">
        <v>43</v>
      </c>
      <c r="M8" s="32"/>
      <c r="N8" s="32"/>
      <c r="O8" s="32"/>
    </row>
    <row r="10" spans="1:15" x14ac:dyDescent="0.2">
      <c r="A10" s="4" t="s">
        <v>8</v>
      </c>
      <c r="B10" s="25" t="s">
        <v>35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5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5" s="11" customFormat="1" ht="25.5" x14ac:dyDescent="0.2">
      <c r="A14" s="8" t="s">
        <v>44</v>
      </c>
      <c r="B14" s="9" t="s">
        <v>21</v>
      </c>
      <c r="C14" s="9" t="s">
        <v>46</v>
      </c>
      <c r="D14" s="9" t="s">
        <v>48</v>
      </c>
      <c r="E14" s="9">
        <v>33</v>
      </c>
      <c r="F14" s="9">
        <v>33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0.91</v>
      </c>
    </row>
    <row r="15" spans="1:15" s="11" customFormat="1" ht="25.5" x14ac:dyDescent="0.2">
      <c r="A15" s="8" t="s">
        <v>45</v>
      </c>
      <c r="B15" s="9" t="s">
        <v>21</v>
      </c>
      <c r="C15" s="9" t="s">
        <v>46</v>
      </c>
      <c r="D15" s="9" t="s">
        <v>48</v>
      </c>
      <c r="E15" s="9">
        <v>33</v>
      </c>
      <c r="F15" s="9">
        <v>33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1</v>
      </c>
    </row>
    <row r="16" spans="1:15" s="11" customFormat="1" ht="25.5" x14ac:dyDescent="0.2">
      <c r="A16" s="8" t="s">
        <v>44</v>
      </c>
      <c r="B16" s="9" t="s">
        <v>21</v>
      </c>
      <c r="C16" s="9" t="s">
        <v>47</v>
      </c>
      <c r="D16" s="9" t="s">
        <v>48</v>
      </c>
      <c r="E16" s="9">
        <v>14</v>
      </c>
      <c r="F16" s="9">
        <v>13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79</v>
      </c>
      <c r="N16" s="15">
        <v>0.93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79</v>
      </c>
      <c r="G28" s="17"/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89</v>
      </c>
      <c r="N28" s="19">
        <f>AVERAGE(N14:N27)</f>
        <v>0.94666666666666677</v>
      </c>
    </row>
    <row r="30" spans="1:18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8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 t="s">
        <v>34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8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4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>
        <v>2</v>
      </c>
      <c r="C8" s="2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5" t="str">
        <f>'1'!L8</f>
        <v>FEBRERO-JUNIO 2025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5.5" x14ac:dyDescent="0.2">
      <c r="A14" s="9" t="str">
        <f>'1'!A14</f>
        <v>IMVESTIGACION DE OPERACIONES</v>
      </c>
      <c r="B14" s="9" t="s">
        <v>36</v>
      </c>
      <c r="C14" s="9" t="str">
        <f>'1'!C14</f>
        <v>407 A</v>
      </c>
      <c r="D14" s="9" t="str">
        <f>'1'!D14</f>
        <v>IGE</v>
      </c>
      <c r="E14" s="9">
        <v>33</v>
      </c>
      <c r="F14" s="9">
        <v>29</v>
      </c>
      <c r="G14" s="9"/>
      <c r="H14" s="10"/>
      <c r="I14" s="9">
        <f t="shared" ref="I14:I16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68</v>
      </c>
      <c r="N14" s="15">
        <v>0.88</v>
      </c>
    </row>
    <row r="15" spans="1:14" s="11" customFormat="1" ht="25.5" x14ac:dyDescent="0.2">
      <c r="A15" s="9" t="str">
        <f>'1'!A15</f>
        <v>INGENERIA ECONOMICA</v>
      </c>
      <c r="B15" s="9" t="s">
        <v>36</v>
      </c>
      <c r="C15" s="9" t="str">
        <f>'1'!C15</f>
        <v>407 A</v>
      </c>
      <c r="D15" s="9" t="str">
        <f>'1'!D15</f>
        <v>IGE</v>
      </c>
      <c r="E15" s="9">
        <v>33</v>
      </c>
      <c r="F15" s="9">
        <v>32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83</v>
      </c>
      <c r="N15" s="15">
        <v>0.45</v>
      </c>
    </row>
    <row r="16" spans="1:14" s="11" customFormat="1" ht="25.5" x14ac:dyDescent="0.2">
      <c r="A16" s="9" t="str">
        <f>'1'!A16</f>
        <v>IMVESTIGACION DE OPERACIONES</v>
      </c>
      <c r="B16" s="9" t="s">
        <v>36</v>
      </c>
      <c r="C16" s="9" t="str">
        <f>'1'!C16</f>
        <v>407 C</v>
      </c>
      <c r="D16" s="9" t="str">
        <f>'1'!D16</f>
        <v>IGE</v>
      </c>
      <c r="E16" s="9">
        <v>14</v>
      </c>
      <c r="F16" s="9">
        <v>13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68</v>
      </c>
      <c r="N16" s="15">
        <v>0.93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74</v>
      </c>
      <c r="G28" s="17">
        <f>SUM(G14:G27)</f>
        <v>0</v>
      </c>
      <c r="H28" s="18"/>
      <c r="I28" s="17"/>
      <c r="J28" s="18">
        <f t="shared" ref="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73</v>
      </c>
      <c r="N28" s="19">
        <f>AVERAGE(N14:N27)</f>
        <v>0.75333333333333341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 t="s">
        <v>42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E14" sqref="E14: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>
        <v>3</v>
      </c>
      <c r="C8" s="25"/>
      <c r="D8" s="14" t="s">
        <v>5</v>
      </c>
      <c r="E8" s="20">
        <f>'1'!E8</f>
        <v>3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FEBRERO-JUNIO 2025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5.5" x14ac:dyDescent="0.2">
      <c r="A14" s="9" t="str">
        <f>'1'!A14</f>
        <v>IMVESTIGACION DE OPERACIONES</v>
      </c>
      <c r="B14" s="9" t="s">
        <v>39</v>
      </c>
      <c r="C14" s="9" t="str">
        <f>'1'!C14</f>
        <v>407 A</v>
      </c>
      <c r="D14" s="9" t="str">
        <f>'1'!D14</f>
        <v>IGE</v>
      </c>
      <c r="E14" s="9"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1</v>
      </c>
    </row>
    <row r="15" spans="1:14" s="11" customFormat="1" ht="25.5" x14ac:dyDescent="0.2">
      <c r="A15" s="9" t="str">
        <f>'1'!A15</f>
        <v>INGENERIA ECONOMICA</v>
      </c>
      <c r="B15" s="9" t="s">
        <v>39</v>
      </c>
      <c r="C15" s="9" t="str">
        <f>'1'!C15</f>
        <v>407 A</v>
      </c>
      <c r="D15" s="9" t="str">
        <f>'1'!D15</f>
        <v>IGE</v>
      </c>
      <c r="E15" s="9"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85</v>
      </c>
      <c r="N15" s="15">
        <v>1</v>
      </c>
    </row>
    <row r="16" spans="1:14" s="11" customFormat="1" ht="25.5" x14ac:dyDescent="0.2">
      <c r="A16" s="9" t="str">
        <f>'1'!A16</f>
        <v>IMVESTIGACION DE OPERACIONES</v>
      </c>
      <c r="B16" s="9" t="s">
        <v>39</v>
      </c>
      <c r="C16" s="9" t="str">
        <f>'1'!C16</f>
        <v>407 C</v>
      </c>
      <c r="D16" s="9" t="str">
        <f>'1'!D16</f>
        <v>IGE</v>
      </c>
      <c r="E16" s="9">
        <v>11</v>
      </c>
      <c r="F16" s="9">
        <v>11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x14ac:dyDescent="0.2">
      <c r="A17" s="9">
        <f>'1'!A17</f>
        <v>0</v>
      </c>
      <c r="B17" s="9" t="s">
        <v>39</v>
      </c>
      <c r="C17" s="9">
        <f>'1'!C17</f>
        <v>0</v>
      </c>
      <c r="D17" s="9">
        <f>'1'!D17</f>
        <v>0</v>
      </c>
      <c r="E17" s="9">
        <v>17</v>
      </c>
      <c r="F17" s="9">
        <v>17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76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82.5</v>
      </c>
      <c r="N28" s="19">
        <f>AVERAGE(N14:N27)</f>
        <v>1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 t="s">
        <v>38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opLeftCell="A4" zoomScale="85" zoomScaleNormal="85" zoomScaleSheetLayoutView="100" workbookViewId="0">
      <selection activeCell="E14" sqref="E14: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>
        <v>4</v>
      </c>
      <c r="C8" s="25"/>
      <c r="D8" s="14" t="s">
        <v>5</v>
      </c>
      <c r="E8" s="20">
        <f>'1'!E8</f>
        <v>3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FEBRERO-JUNIO 2025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ht="25.5" x14ac:dyDescent="0.2">
      <c r="A14" s="9" t="str">
        <f>'1'!A14</f>
        <v>IMVESTIGACION DE OPERACIONES</v>
      </c>
      <c r="B14" s="9" t="s">
        <v>40</v>
      </c>
      <c r="C14" s="9" t="str">
        <f>'1'!C14</f>
        <v>407 A</v>
      </c>
      <c r="D14" s="9" t="str">
        <f>'1'!D14</f>
        <v>IGE</v>
      </c>
      <c r="E14" s="9">
        <v>28</v>
      </c>
      <c r="F14" s="9">
        <v>28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80</v>
      </c>
      <c r="N14" s="15">
        <v>1</v>
      </c>
    </row>
    <row r="15" spans="1:14" s="11" customFormat="1" ht="25.5" x14ac:dyDescent="0.2">
      <c r="A15" s="9" t="str">
        <f>'1'!A15</f>
        <v>INGENERIA ECONOMICA</v>
      </c>
      <c r="B15" s="9" t="s">
        <v>40</v>
      </c>
      <c r="C15" s="9" t="str">
        <f>'1'!C15</f>
        <v>407 A</v>
      </c>
      <c r="D15" s="9" t="str">
        <f>'1'!D15</f>
        <v>IGE</v>
      </c>
      <c r="E15" s="9">
        <v>20</v>
      </c>
      <c r="F15" s="9">
        <v>20</v>
      </c>
      <c r="G15" s="9"/>
      <c r="H15" s="10"/>
      <c r="I15" s="9">
        <v>0</v>
      </c>
      <c r="J15" s="10"/>
      <c r="K15" s="9">
        <v>0</v>
      </c>
      <c r="L15" s="10">
        <f t="shared" ref="L15:L29" si="2">K15/E15</f>
        <v>0</v>
      </c>
      <c r="M15" s="9">
        <v>85</v>
      </c>
      <c r="N15" s="15">
        <v>1</v>
      </c>
    </row>
    <row r="16" spans="1:14" s="11" customFormat="1" ht="25.5" x14ac:dyDescent="0.2">
      <c r="A16" s="9" t="str">
        <f>'1'!A16</f>
        <v>IMVESTIGACION DE OPERACIONES</v>
      </c>
      <c r="B16" s="9" t="s">
        <v>40</v>
      </c>
      <c r="C16" s="9" t="str">
        <f>'1'!C16</f>
        <v>407 C</v>
      </c>
      <c r="D16" s="9" t="str">
        <f>'1'!D16</f>
        <v>IGE</v>
      </c>
      <c r="E16" s="9">
        <v>11</v>
      </c>
      <c r="F16" s="9">
        <v>11</v>
      </c>
      <c r="G16" s="9"/>
      <c r="H16" s="10"/>
      <c r="I16" s="9">
        <f t="shared" ref="I16:I29" si="3">(E16-SUM(F16:G16))-K16</f>
        <v>0</v>
      </c>
      <c r="J16" s="10"/>
      <c r="K16" s="9">
        <v>0</v>
      </c>
      <c r="L16" s="10">
        <f t="shared" si="2"/>
        <v>0</v>
      </c>
      <c r="M16" s="9">
        <v>85</v>
      </c>
      <c r="N16" s="15">
        <v>1</v>
      </c>
    </row>
    <row r="17" spans="1:14" s="11" customFormat="1" x14ac:dyDescent="0.2">
      <c r="A17" s="9">
        <f>'1'!A17</f>
        <v>0</v>
      </c>
      <c r="B17" s="9" t="s">
        <v>40</v>
      </c>
      <c r="C17" s="9">
        <f>'1'!C17</f>
        <v>0</v>
      </c>
      <c r="D17" s="9">
        <f>'1'!D17</f>
        <v>0</v>
      </c>
      <c r="E17" s="9">
        <v>17</v>
      </c>
      <c r="F17" s="9">
        <v>17</v>
      </c>
      <c r="G17" s="9"/>
      <c r="H17" s="10"/>
      <c r="I17" s="9">
        <f t="shared" si="3"/>
        <v>0</v>
      </c>
      <c r="J17" s="10"/>
      <c r="K17" s="9">
        <v>0</v>
      </c>
      <c r="L17" s="10">
        <f t="shared" si="2"/>
        <v>0</v>
      </c>
      <c r="M17" s="9">
        <v>85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48</v>
      </c>
      <c r="F29" s="17">
        <f>SUM(F15:F28)</f>
        <v>48</v>
      </c>
      <c r="G29" s="17">
        <f>SUM(G15:G28)</f>
        <v>0</v>
      </c>
      <c r="H29" s="18">
        <f>SUM(F29:G29)/E29</f>
        <v>1</v>
      </c>
      <c r="I29" s="17">
        <f t="shared" si="3"/>
        <v>0</v>
      </c>
      <c r="J29" s="18">
        <f t="shared" ref="J29" si="4">I29/E29</f>
        <v>0</v>
      </c>
      <c r="K29" s="17">
        <f>SUM(K15:K28)</f>
        <v>0</v>
      </c>
      <c r="L29" s="18">
        <f t="shared" si="2"/>
        <v>0</v>
      </c>
      <c r="M29" s="17">
        <f>AVERAGE(M15:M28)</f>
        <v>85</v>
      </c>
      <c r="N29" s="19">
        <f>AVERAGE(N15:N28)</f>
        <v>1</v>
      </c>
    </row>
    <row r="31" spans="1:14" ht="120" customHeight="1" x14ac:dyDescent="0.2">
      <c r="A31" s="40" t="s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3" spans="1:10" x14ac:dyDescent="0.2">
      <c r="A33" s="12"/>
    </row>
    <row r="34" spans="1:10" x14ac:dyDescent="0.2">
      <c r="B34" s="38" t="s">
        <v>27</v>
      </c>
      <c r="C34" s="38"/>
      <c r="D34" s="38"/>
      <c r="G34" s="21" t="s">
        <v>28</v>
      </c>
      <c r="H34" s="21"/>
      <c r="I34" s="21"/>
      <c r="J34" s="21"/>
    </row>
    <row r="35" spans="1:10" ht="62.25" customHeight="1" x14ac:dyDescent="0.2">
      <c r="B35" s="39"/>
      <c r="C35" s="39"/>
      <c r="D35" s="39"/>
      <c r="G35" s="25"/>
      <c r="H35" s="25"/>
      <c r="I35" s="25"/>
      <c r="J35" s="25"/>
    </row>
    <row r="36" spans="1:10" hidden="1" x14ac:dyDescent="0.2">
      <c r="A36" s="36" t="e">
        <v>#REF!</v>
      </c>
      <c r="B36" s="36"/>
      <c r="C36" s="6"/>
      <c r="E36" s="36"/>
      <c r="F36" s="36"/>
      <c r="G36" s="36"/>
      <c r="H36" s="36"/>
    </row>
    <row r="37" spans="1:10" hidden="1" x14ac:dyDescent="0.2"/>
    <row r="38" spans="1:10" ht="45" customHeight="1" x14ac:dyDescent="0.2">
      <c r="B38" s="37" t="str">
        <f>B10</f>
        <v>ING. ARACELY TADEO VARA</v>
      </c>
      <c r="C38" s="37"/>
      <c r="D38" s="37"/>
      <c r="E38" s="13"/>
      <c r="F38" s="13"/>
      <c r="G38" s="37"/>
      <c r="H38" s="37"/>
      <c r="I38" s="37"/>
      <c r="J38" s="37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L17" sqref="L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 t="s">
        <v>29</v>
      </c>
      <c r="C8" s="2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5" t="str">
        <f>'1'!L8</f>
        <v>FEBRERO-JUNIO 2025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5.5" x14ac:dyDescent="0.2">
      <c r="A14" s="9" t="str">
        <f>'1'!A14</f>
        <v>IMVESTIGACION DE OPERACIONES</v>
      </c>
      <c r="B14" s="9" t="s">
        <v>41</v>
      </c>
      <c r="C14" s="9" t="str">
        <f>'1'!C14</f>
        <v>407 A</v>
      </c>
      <c r="D14" s="9" t="str">
        <f>'1'!D14</f>
        <v>IGE</v>
      </c>
      <c r="E14" s="9">
        <v>28</v>
      </c>
      <c r="F14" s="9">
        <v>28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85</v>
      </c>
      <c r="N14" s="15">
        <v>1</v>
      </c>
    </row>
    <row r="15" spans="1:14" s="11" customFormat="1" ht="25.5" x14ac:dyDescent="0.2">
      <c r="A15" s="9" t="str">
        <f>'1'!A15</f>
        <v>INGENERIA ECONOMICA</v>
      </c>
      <c r="B15" s="9" t="s">
        <v>41</v>
      </c>
      <c r="C15" s="9" t="str">
        <f>'1'!C15</f>
        <v>407 A</v>
      </c>
      <c r="D15" s="9" t="str">
        <f>'1'!D15</f>
        <v>IGE</v>
      </c>
      <c r="E15" s="9">
        <v>20</v>
      </c>
      <c r="F15" s="9">
        <v>20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92</v>
      </c>
      <c r="N15" s="15">
        <v>0.3</v>
      </c>
    </row>
    <row r="16" spans="1:14" s="11" customFormat="1" ht="25.5" x14ac:dyDescent="0.2">
      <c r="A16" s="9" t="str">
        <f>'1'!A16</f>
        <v>IMVESTIGACION DE OPERACIONES</v>
      </c>
      <c r="B16" s="9" t="s">
        <v>41</v>
      </c>
      <c r="C16" s="9" t="str">
        <f>'1'!C16</f>
        <v>407 C</v>
      </c>
      <c r="D16" s="9" t="str">
        <f>'1'!D16</f>
        <v>IGE</v>
      </c>
      <c r="E16" s="9">
        <v>13</v>
      </c>
      <c r="F16" s="9">
        <v>11</v>
      </c>
      <c r="G16" s="9">
        <v>0</v>
      </c>
      <c r="H16" s="10">
        <v>0.85</v>
      </c>
      <c r="I16" s="9">
        <v>2</v>
      </c>
      <c r="J16" s="10">
        <v>0.15</v>
      </c>
      <c r="K16" s="9">
        <v>2</v>
      </c>
      <c r="L16" s="10">
        <f t="shared" si="0"/>
        <v>0.15384615384615385</v>
      </c>
      <c r="M16" s="9">
        <v>80</v>
      </c>
      <c r="N16" s="15">
        <v>1</v>
      </c>
    </row>
    <row r="17" spans="1:14" s="11" customFormat="1" x14ac:dyDescent="0.2">
      <c r="A17" s="9">
        <f>'1'!A17</f>
        <v>0</v>
      </c>
      <c r="B17" s="9" t="s">
        <v>41</v>
      </c>
      <c r="C17" s="9">
        <f>'1'!C17</f>
        <v>0</v>
      </c>
      <c r="D17" s="9">
        <f>'1'!D17</f>
        <v>0</v>
      </c>
      <c r="E17" s="9">
        <v>17</v>
      </c>
      <c r="F17" s="9">
        <v>17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85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78</v>
      </c>
      <c r="F28" s="17">
        <f>SUM(F14:F27)</f>
        <v>76</v>
      </c>
      <c r="G28" s="17">
        <f>SUM(G14:G27)</f>
        <v>0</v>
      </c>
      <c r="H28" s="18">
        <f>SUM(F28:G28)/E28</f>
        <v>0.97435897435897434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2</v>
      </c>
      <c r="L28" s="18">
        <f t="shared" si="0"/>
        <v>2.564102564102564E-2</v>
      </c>
      <c r="M28" s="17">
        <f>AVERAGE(M14:M27)</f>
        <v>85.5</v>
      </c>
      <c r="N28" s="19">
        <f>AVERAGE(N14:N27)</f>
        <v>0.82499999999999996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romantadeoyaribeth12@gmail.com</cp:lastModifiedBy>
  <cp:revision/>
  <dcterms:created xsi:type="dcterms:W3CDTF">2021-11-22T14:45:25Z</dcterms:created>
  <dcterms:modified xsi:type="dcterms:W3CDTF">2025-04-03T03:15:55Z</dcterms:modified>
  <cp:category/>
  <cp:contentStatus/>
</cp:coreProperties>
</file>