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TV\"/>
    </mc:Choice>
  </mc:AlternateContent>
  <xr:revisionPtr revIDLastSave="0" documentId="8_{A85FA208-C3CC-4EB6-B12D-E14105CBFED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3" l="1"/>
  <c r="A16" i="23"/>
  <c r="C15" i="23"/>
  <c r="A15" i="23"/>
  <c r="C14" i="23"/>
  <c r="A14" i="23"/>
  <c r="I16" i="22" l="1"/>
  <c r="I15" i="22"/>
  <c r="I14" i="22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B10" i="24"/>
  <c r="B38" i="24" s="1"/>
  <c r="L8" i="24"/>
  <c r="E8" i="24"/>
  <c r="N28" i="23"/>
  <c r="M28" i="23"/>
  <c r="K28" i="23"/>
  <c r="F28" i="23"/>
  <c r="I16" i="23"/>
  <c r="I15" i="23"/>
  <c r="I14" i="23"/>
  <c r="B10" i="23"/>
  <c r="B37" i="23" s="1"/>
  <c r="L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<sst xmlns="http://schemas.openxmlformats.org/spreadsheetml/2006/main" count="197" uniqueCount="50">
  <si>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</si>
  <si>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</si>
  <si>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</si>
  <si>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</si>
  <si>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</si>
  <si>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</si>
  <si>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</si>
  <si>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</si>
  <si>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</si>
  <si>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</si>
  <si>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</si>
  <si>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</si>
  <si>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</si>
  <si>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</si>
  <si>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</si>
  <si>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</si>
  <si>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</si>
  <si>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</si>
  <si>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</si>
  <si>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</si>
  <si>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</si>
  <si>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</si>
  <si>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</si>
  <si>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</si>
  <si>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</si>
  <si>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</si>
  <si>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</si>
  <si>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</si>
  <si>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</si>
  <si>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</si>
  <si>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</si>
  <si>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</si>
  <si>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</si>
  <si>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</si>
  <si>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</si>
  <si>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</si>
  <si>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</si>
  <si>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</si>
  <si>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</si>
  <si>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</si>
  <si>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</si>
  <si>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T</t>
  </si>
  <si>
    <t>ING. TONATIUH SOSME SANCHEZ</t>
  </si>
  <si>
    <t>FEBRERO-JUNIO 2025</t>
  </si>
  <si>
    <t>IMVESTIGACION DE OPERACIONES</t>
  </si>
  <si>
    <t>INGENERIA ECONOMICA</t>
  </si>
  <si>
    <t>407 A</t>
  </si>
  <si>
    <t>407 C</t>
  </si>
  <si>
    <t>IGE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</si>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</sst>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5" t="s">
        <v>4</v>
      </c>
      <c r="C8" s="25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32" t="s">
        <v>43</v>
      </c>
      <c r="M8" s="32"/>
      <c r="N8" s="32"/>
      <c r="O8" s="32"/>
    </row>
    <row r="10" spans="1:15" x14ac:dyDescent="0.25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6.4" x14ac:dyDescent="0.25">
      <c r="A14" s="8" t="s">
        <v>44</v>
      </c>
      <c r="B14" s="9" t="s">
        <v>21</v>
      </c>
      <c r="C14" s="9" t="s">
        <v>46</v>
      </c>
      <c r="D14" s="9" t="s">
        <v>48</v>
      </c>
      <c r="E14" s="9">
        <v>33</v>
      </c>
      <c r="F14" s="9">
        <v>33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0.91</v>
      </c>
    </row>
    <row r="15" spans="1:15" s="11" customFormat="1" ht="26.4" x14ac:dyDescent="0.25">
      <c r="A15" s="8" t="s">
        <v>45</v>
      </c>
      <c r="B15" s="9" t="s">
        <v>21</v>
      </c>
      <c r="C15" s="9" t="s">
        <v>46</v>
      </c>
      <c r="D15" s="9" t="s">
        <v>48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5" s="11" customFormat="1" ht="26.4" x14ac:dyDescent="0.25">
      <c r="A16" s="8" t="s">
        <v>44</v>
      </c>
      <c r="B16" s="9" t="s">
        <v>21</v>
      </c>
      <c r="C16" s="9" t="s">
        <v>47</v>
      </c>
      <c r="D16" s="9" t="s">
        <v>48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79</v>
      </c>
      <c r="N16" s="15">
        <v>0.93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0.94666666666666677</v>
      </c>
    </row>
    <row r="30" spans="1:18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E14" sqref="E14:F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2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IMVESTIGACION DE OPERACIONES</v>
      </c>
      <c r="B14" s="9" t="s">
        <v>36</v>
      </c>
      <c r="C14" s="9" t="str">
        <f>'1'!C14</f>
        <v>407 A</v>
      </c>
      <c r="D14" s="9" t="str">
        <f>'1'!D14</f>
        <v>IGE</v>
      </c>
      <c r="E14" s="9">
        <v>33</v>
      </c>
      <c r="F14" s="9">
        <v>29</v>
      </c>
      <c r="G14" s="9"/>
      <c r="H14" s="10"/>
      <c r="I14" s="9">
        <f t="shared" ref="I14:I16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0.88</v>
      </c>
    </row>
    <row r="15" spans="1:14" s="11" customFormat="1" ht="26.4" x14ac:dyDescent="0.25">
      <c r="A15" s="9" t="str">
        <f>'1'!A15</f>
        <v>INGENERIA ECONOMICA</v>
      </c>
      <c r="B15" s="9" t="s">
        <v>36</v>
      </c>
      <c r="C15" s="9" t="str">
        <f>'1'!C15</f>
        <v>407 A</v>
      </c>
      <c r="D15" s="9" t="str">
        <f>'1'!D15</f>
        <v>IGE</v>
      </c>
      <c r="E15" s="9">
        <v>33</v>
      </c>
      <c r="F15" s="9">
        <v>32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0.45</v>
      </c>
    </row>
    <row r="16" spans="1:14" s="11" customFormat="1" ht="26.4" x14ac:dyDescent="0.25">
      <c r="A16" s="9" t="str">
        <f>'1'!A16</f>
        <v>IMVESTIGACION DE OPERACIONES</v>
      </c>
      <c r="B16" s="9" t="s">
        <v>36</v>
      </c>
      <c r="C16" s="9" t="str">
        <f>'1'!C16</f>
        <v>407 C</v>
      </c>
      <c r="D16" s="9" t="str">
        <f>'1'!D16</f>
        <v>IGE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68</v>
      </c>
      <c r="N16" s="15">
        <v>0.93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74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0.75333333333333341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 t="s">
        <v>42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3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IMVESTIGACION DE OPERACIONES</v>
      </c>
      <c r="B14" s="9" t="s">
        <v>39</v>
      </c>
      <c r="C14" s="9" t="str">
        <f>'1'!C14</f>
        <v>407 A</v>
      </c>
      <c r="D14" s="9" t="s">
        <v>49</v>
      </c>
      <c r="E14" s="9">
        <v>33</v>
      </c>
      <c r="F14" s="9">
        <v>31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</v>
      </c>
    </row>
    <row r="15" spans="1:14" s="11" customFormat="1" ht="26.4" x14ac:dyDescent="0.25">
      <c r="A15" s="9" t="str">
        <f>'1'!A15</f>
        <v>INGENERIA ECONOMICA</v>
      </c>
      <c r="B15" s="9" t="s">
        <v>39</v>
      </c>
      <c r="C15" s="9" t="str">
        <f>'1'!C15</f>
        <v>407 A</v>
      </c>
      <c r="D15" s="9" t="s">
        <v>49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0.88</v>
      </c>
    </row>
    <row r="16" spans="1:14" s="11" customFormat="1" ht="26.4" x14ac:dyDescent="0.25">
      <c r="A16" s="9" t="str">
        <f>'1'!A16</f>
        <v>IMVESTIGACION DE OPERACIONES</v>
      </c>
      <c r="B16" s="9" t="s">
        <v>39</v>
      </c>
      <c r="C16" s="9" t="str">
        <f>'1'!C16</f>
        <v>407 C</v>
      </c>
      <c r="D16" s="9" t="s">
        <v>49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76</v>
      </c>
      <c r="N16" s="15">
        <v>0.93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85</v>
      </c>
      <c r="N28" s="19">
        <f>AVERAGE(N14:N27)</f>
        <v>0.87000000000000011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 t="s">
        <v>38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4"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4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6.4" x14ac:dyDescent="0.25">
      <c r="A14" s="9" t="str">
        <f>'1'!A14</f>
        <v>IMVESTIGACION DE OPERACIONES</v>
      </c>
      <c r="B14" s="9" t="s">
        <v>40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80</v>
      </c>
      <c r="N14" s="15">
        <v>1</v>
      </c>
    </row>
    <row r="15" spans="1:14" s="11" customFormat="1" ht="26.4" x14ac:dyDescent="0.25">
      <c r="A15" s="9" t="str">
        <f>'1'!A15</f>
        <v>INGENERIA ECONOMICA</v>
      </c>
      <c r="B15" s="9" t="s">
        <v>40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ref="L15:L29" si="2">K15/E15</f>
        <v>0</v>
      </c>
      <c r="M15" s="9">
        <v>85</v>
      </c>
      <c r="N15" s="15">
        <v>1</v>
      </c>
    </row>
    <row r="16" spans="1:14" s="11" customFormat="1" ht="26.4" x14ac:dyDescent="0.25">
      <c r="A16" s="9" t="str">
        <f>'1'!A16</f>
        <v>IMVESTIGACION DE OPERACIONES</v>
      </c>
      <c r="B16" s="9" t="s">
        <v>40</v>
      </c>
      <c r="C16" s="9" t="str">
        <f>'1'!C16</f>
        <v>407 C</v>
      </c>
      <c r="D16" s="9" t="str">
        <f>'1'!D16</f>
        <v>IGE</v>
      </c>
      <c r="E16" s="9">
        <v>11</v>
      </c>
      <c r="F16" s="9">
        <v>11</v>
      </c>
      <c r="G16" s="9"/>
      <c r="H16" s="10"/>
      <c r="I16" s="9">
        <f t="shared" ref="I16:I29" si="3">(E16-SUM(F16:G16))-K16</f>
        <v>0</v>
      </c>
      <c r="J16" s="10"/>
      <c r="K16" s="9">
        <v>0</v>
      </c>
      <c r="L16" s="10">
        <f t="shared" si="2"/>
        <v>0</v>
      </c>
      <c r="M16" s="9">
        <v>85</v>
      </c>
      <c r="N16" s="15">
        <v>1</v>
      </c>
    </row>
    <row r="17" spans="1:14" s="11" customFormat="1" x14ac:dyDescent="0.25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f t="shared" si="3"/>
        <v>0</v>
      </c>
      <c r="J17" s="10"/>
      <c r="K17" s="9">
        <v>0</v>
      </c>
      <c r="L17" s="10">
        <f t="shared" si="2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48</v>
      </c>
      <c r="F29" s="17">
        <f>SUM(F15:F28)</f>
        <v>48</v>
      </c>
      <c r="G29" s="17">
        <f>SUM(G15:G28)</f>
        <v>0</v>
      </c>
      <c r="H29" s="18">
        <f>SUM(F29:G29)/E29</f>
        <v>1</v>
      </c>
      <c r="I29" s="17">
        <f t="shared" si="3"/>
        <v>0</v>
      </c>
      <c r="J29" s="18">
        <f t="shared" ref="J29" si="4">I29/E29</f>
        <v>0</v>
      </c>
      <c r="K29" s="17">
        <f>SUM(K15:K28)</f>
        <v>0</v>
      </c>
      <c r="L29" s="18">
        <f t="shared" si="2"/>
        <v>0</v>
      </c>
      <c r="M29" s="17">
        <f>AVERAGE(M15:M28)</f>
        <v>85</v>
      </c>
      <c r="N29" s="19">
        <f>AVERAGE(N15:N28)</f>
        <v>1</v>
      </c>
    </row>
    <row r="31" spans="1:14" ht="120" customHeight="1" x14ac:dyDescent="0.25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5">
      <c r="B35" s="39"/>
      <c r="C35" s="39"/>
      <c r="D35" s="39"/>
      <c r="G35" s="25"/>
      <c r="H35" s="25"/>
      <c r="I35" s="25"/>
      <c r="J35" s="25"/>
    </row>
    <row r="36" spans="1:10" hidden="1" x14ac:dyDescent="0.25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5"/>
    <row r="38" spans="1:10" ht="45" customHeight="1" x14ac:dyDescent="0.25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 t="s">
        <v>29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IMVESTIGACION DE OPERACIONES</v>
      </c>
      <c r="B14" s="9" t="s">
        <v>41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INGENERIA ECONOMICA</v>
      </c>
      <c r="B15" s="9" t="s">
        <v>41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92</v>
      </c>
      <c r="N15" s="15">
        <v>0.3</v>
      </c>
    </row>
    <row r="16" spans="1:14" s="11" customFormat="1" ht="26.4" x14ac:dyDescent="0.25">
      <c r="A16" s="9" t="str">
        <f>'1'!A16</f>
        <v>IMVESTIGACION DE OPERACIONES</v>
      </c>
      <c r="B16" s="9" t="s">
        <v>41</v>
      </c>
      <c r="C16" s="9" t="str">
        <f>'1'!C16</f>
        <v>407 C</v>
      </c>
      <c r="D16" s="9" t="str">
        <f>'1'!D16</f>
        <v>IGE</v>
      </c>
      <c r="E16" s="9">
        <v>13</v>
      </c>
      <c r="F16" s="9">
        <v>11</v>
      </c>
      <c r="G16" s="9">
        <v>0</v>
      </c>
      <c r="H16" s="10">
        <v>0.85</v>
      </c>
      <c r="I16" s="9">
        <v>2</v>
      </c>
      <c r="J16" s="10">
        <v>0.15</v>
      </c>
      <c r="K16" s="9">
        <v>2</v>
      </c>
      <c r="L16" s="10">
        <f t="shared" si="0"/>
        <v>0.15384615384615385</v>
      </c>
      <c r="M16" s="9">
        <v>80</v>
      </c>
      <c r="N16" s="15">
        <v>1</v>
      </c>
    </row>
    <row r="17" spans="1:14" s="11" customFormat="1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76</v>
      </c>
      <c r="G28" s="17">
        <f>SUM(G14:G27)</f>
        <v>0</v>
      </c>
      <c r="H28" s="18">
        <f>SUM(F28:G28)/E28</f>
        <v>0.97435897435897434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2</v>
      </c>
      <c r="L28" s="18">
        <f t="shared" si="0"/>
        <v>2.564102564102564E-2</v>
      </c>
      <c r="M28" s="17">
        <f>AVERAGE(M14:M27)</f>
        <v>85.5</v>
      </c>
      <c r="N28" s="19">
        <f>AVERAGE(N14:N27)</f>
        <v>0.82499999999999996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2025-05-17T22:33:39Z</dcterms:modified>
  <cp:category/>
  <cp:contentStatus/>
</cp:coreProperties>
</file>