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Pitalua\Desktop\FEB-JUL2025\ITSSATFEB-JUN2025\REPORTES INDIVIDUALES Y PROYECTOS\Reporte2\"/>
    </mc:Choice>
  </mc:AlternateContent>
  <xr:revisionPtr revIDLastSave="0" documentId="13_ncr:1_{49476710-99F4-4B51-94EF-7325DE02158D}" xr6:coauthVersionLast="47" xr6:coauthVersionMax="47" xr10:uidLastSave="{00000000-0000-0000-0000-000000000000}"/>
  <bookViews>
    <workbookView xWindow="-120" yWindow="-120" windowWidth="20730" windowHeight="11760" activeTab="1" xr2:uid="{00000000-000D-0000-FFFF-FFFF00000000}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'1'!$A$1:$N$30</definedName>
    <definedName name="_xlnm.Print_Area" localSheetId="1">'2'!$A$1:$N$30</definedName>
    <definedName name="_xlnm.Print_Area" localSheetId="2">'3'!$A$1:$N$30</definedName>
    <definedName name="_xlnm.Print_Area" localSheetId="3">'4'!$A$1:$N$30</definedName>
    <definedName name="_xlnm.Print_Area" localSheetId="4">Final!$A$1:$N$30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" i="25" l="1"/>
  <c r="L16" i="25"/>
  <c r="L17" i="25"/>
  <c r="L14" i="25"/>
  <c r="L15" i="24"/>
  <c r="L16" i="24"/>
  <c r="L17" i="24"/>
  <c r="L14" i="24"/>
  <c r="L15" i="23"/>
  <c r="L16" i="23"/>
  <c r="L17" i="23"/>
  <c r="L14" i="23"/>
  <c r="N21" i="25" l="1"/>
  <c r="M21" i="25"/>
  <c r="K21" i="25"/>
  <c r="G21" i="25"/>
  <c r="F21" i="25"/>
  <c r="B10" i="25"/>
  <c r="B30" i="25"/>
  <c r="L8" i="25"/>
  <c r="H8" i="25"/>
  <c r="E8" i="25"/>
  <c r="N21" i="24"/>
  <c r="M21" i="24"/>
  <c r="K21" i="24"/>
  <c r="G21" i="24"/>
  <c r="F21" i="24"/>
  <c r="B10" i="24"/>
  <c r="B30" i="24"/>
  <c r="L8" i="24"/>
  <c r="H8" i="24"/>
  <c r="E8" i="24"/>
  <c r="N21" i="23"/>
  <c r="M21" i="23"/>
  <c r="K21" i="23"/>
  <c r="G21" i="23"/>
  <c r="F21" i="23"/>
  <c r="B10" i="23"/>
  <c r="B30" i="23"/>
  <c r="L8" i="23"/>
  <c r="H8" i="23"/>
  <c r="E8" i="23"/>
  <c r="B10" i="22"/>
  <c r="B30" i="22"/>
  <c r="L8" i="22"/>
  <c r="H8" i="22"/>
  <c r="E8" i="22"/>
  <c r="N21" i="22"/>
  <c r="M21" i="22"/>
  <c r="K21" i="22"/>
  <c r="G21" i="22"/>
  <c r="F21" i="22"/>
  <c r="B30" i="10"/>
  <c r="N21" i="10"/>
  <c r="M21" i="10"/>
  <c r="K21" i="10"/>
  <c r="F21" i="10"/>
  <c r="E21" i="10"/>
  <c r="E21" i="25"/>
  <c r="E21" i="24"/>
  <c r="E21" i="23"/>
  <c r="E21" i="22"/>
  <c r="I21" i="10"/>
  <c r="L21" i="10"/>
  <c r="I21" i="25"/>
  <c r="J21" i="25"/>
  <c r="L21" i="25"/>
  <c r="H21" i="25"/>
  <c r="I21" i="24"/>
  <c r="J21" i="24"/>
  <c r="L21" i="24"/>
  <c r="H21" i="24"/>
  <c r="I21" i="23"/>
  <c r="J21" i="23"/>
  <c r="L21" i="23"/>
  <c r="H21" i="23"/>
  <c r="I21" i="22"/>
  <c r="J21" i="22"/>
  <c r="H21" i="22"/>
  <c r="L21" i="22"/>
  <c r="L14" i="10" l="1"/>
  <c r="L17" i="10"/>
  <c r="L16" i="10"/>
  <c r="L15" i="10"/>
  <c r="L14" i="22"/>
  <c r="L16" i="22"/>
  <c r="L17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E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<sst xmlns="http://schemas.openxmlformats.org/spreadsheetml/2006/main" count="257" uniqueCount="44">
  <si>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</si>
  <si>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</si>
  <si>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</si>
  <si>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</si>
  <si>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</si>
  <si>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</si>
  <si>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</si>
  <si>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</si>
  <si>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</si>
  <si>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</si>
  <si>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</si>
  <si>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</si>
  <si>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</si>
  <si>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</si>
  <si>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</si>
  <si>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</si>
  <si>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</si>
  <si>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</si>
  <si>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</si>
  <si>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</si>
  <si>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</si>
  <si>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</si>
  <si>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</si>
  <si>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</si>
  <si>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</si>
  <si>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</si>
  <si>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</si>
  <si>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</si>
  <si>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</si>
  <si>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</si>
  <si>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</si>
  <si>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ELECTROMECÁNICA</t>
  </si>
  <si>
    <t>IEM</t>
  </si>
  <si>
    <t>MII. GUILLERMO PALACIOS PITALUA</t>
  </si>
  <si>
    <t>DIBUJO ASISTIDO POR COMPUTADORA</t>
  </si>
  <si>
    <t>202-B</t>
  </si>
  <si>
    <t>202-A</t>
  </si>
  <si>
    <t>DISEÑO E INGENIERIA ASISTIDO POR COMP.</t>
  </si>
  <si>
    <t>602-A</t>
  </si>
  <si>
    <t>602-B</t>
  </si>
  <si>
    <t>FEB - JUN, 2025</t>
  </si>
  <si>
    <t>ING. JUAN LUIS BAIZABAL CHAPARROS</t>
  </si>
  <si>
    <t>II</t>
  </si>
  <si>
    <t>S/E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</si>
</sst>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4" fillId="0" borderId="2" xfId="0" applyFont="1" applyBorder="1" applyAlignment="1">
      <alignment horizont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topLeftCell="A13" zoomScale="85" zoomScaleNormal="85" zoomScaleSheetLayoutView="100" workbookViewId="0">
      <selection activeCell="P17" sqref="P1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6" width="7.5703125" style="1" customWidth="1"/>
    <col min="7" max="7" width="9.140625" style="1" customWidth="1"/>
    <col min="8" max="9" width="8.7109375" style="1" customWidth="1"/>
    <col min="10" max="10" width="9.28515625" style="1" customWidth="1"/>
    <col min="11" max="11" width="8.28515625" style="1" customWidth="1"/>
    <col min="12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 t="s">
        <v>31</v>
      </c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35" t="s">
        <v>4</v>
      </c>
      <c r="C8" s="35"/>
      <c r="D8" s="14" t="s">
        <v>5</v>
      </c>
      <c r="E8" s="5">
        <v>4</v>
      </c>
      <c r="G8" s="4" t="s">
        <v>6</v>
      </c>
      <c r="H8" s="5">
        <v>2</v>
      </c>
      <c r="I8" s="34" t="s">
        <v>7</v>
      </c>
      <c r="J8" s="34"/>
      <c r="K8" s="34"/>
      <c r="L8" s="35" t="s">
        <v>40</v>
      </c>
      <c r="M8" s="35"/>
      <c r="N8" s="35"/>
    </row>
    <row r="10" spans="1:14" x14ac:dyDescent="0.2">
      <c r="A10" s="4" t="s">
        <v>8</v>
      </c>
      <c r="B10" s="35" t="s">
        <v>33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5" x14ac:dyDescent="0.25">
      <c r="A14" s="8" t="s">
        <v>34</v>
      </c>
      <c r="B14" s="9" t="s">
        <v>21</v>
      </c>
      <c r="C14" s="9" t="s">
        <v>36</v>
      </c>
      <c r="D14" s="9" t="s">
        <v>32</v>
      </c>
      <c r="E14" s="9">
        <v>40</v>
      </c>
      <c r="F14" s="9">
        <v>25</v>
      </c>
      <c r="G14" s="9"/>
      <c r="H14" s="10" t="s">
        <v>25</v>
      </c>
      <c r="I14" s="9">
        <v>15</v>
      </c>
      <c r="J14" s="10" t="s">
        <v>25</v>
      </c>
      <c r="K14" s="9" t="s">
        <v>25</v>
      </c>
      <c r="L14" s="10">
        <f ca="1">-L14/E14</f>
        <v>0</v>
      </c>
      <c r="M14" s="22">
        <v>56.95</v>
      </c>
      <c r="N14" s="15">
        <v>0.625</v>
      </c>
    </row>
    <row r="15" spans="1:14" s="11" customFormat="1" x14ac:dyDescent="0.2">
      <c r="A15" s="8" t="s">
        <v>34</v>
      </c>
      <c r="B15" s="9" t="s">
        <v>21</v>
      </c>
      <c r="C15" s="9" t="s">
        <v>35</v>
      </c>
      <c r="D15" s="9" t="s">
        <v>32</v>
      </c>
      <c r="E15" s="9">
        <v>37</v>
      </c>
      <c r="F15" s="9">
        <v>23</v>
      </c>
      <c r="G15" s="9"/>
      <c r="H15" s="10" t="s">
        <v>25</v>
      </c>
      <c r="I15" s="9">
        <v>14</v>
      </c>
      <c r="J15" s="10" t="s">
        <v>25</v>
      </c>
      <c r="K15" s="9" t="s">
        <v>25</v>
      </c>
      <c r="L15" s="10">
        <f t="shared" ref="L15:L17" ca="1" si="0">-L15/E15</f>
        <v>0</v>
      </c>
      <c r="M15" s="9">
        <v>58.43</v>
      </c>
      <c r="N15" s="15">
        <v>0.62160000000000004</v>
      </c>
    </row>
    <row r="16" spans="1:14" s="11" customFormat="1" ht="25.5" x14ac:dyDescent="0.2">
      <c r="A16" s="8" t="s">
        <v>37</v>
      </c>
      <c r="B16" s="9" t="s">
        <v>21</v>
      </c>
      <c r="C16" s="9" t="s">
        <v>38</v>
      </c>
      <c r="D16" s="9" t="s">
        <v>32</v>
      </c>
      <c r="E16" s="9">
        <v>31</v>
      </c>
      <c r="F16" s="9">
        <v>23</v>
      </c>
      <c r="G16" s="9"/>
      <c r="H16" s="10" t="s">
        <v>25</v>
      </c>
      <c r="I16" s="9">
        <v>8</v>
      </c>
      <c r="J16" s="10" t="s">
        <v>25</v>
      </c>
      <c r="K16" s="9" t="s">
        <v>25</v>
      </c>
      <c r="L16" s="10">
        <f t="shared" ca="1" si="0"/>
        <v>0</v>
      </c>
      <c r="M16" s="9">
        <v>73.16</v>
      </c>
      <c r="N16" s="15">
        <v>0.7419</v>
      </c>
    </row>
    <row r="17" spans="1:14" s="11" customFormat="1" ht="25.5" x14ac:dyDescent="0.2">
      <c r="A17" s="8" t="s">
        <v>37</v>
      </c>
      <c r="B17" s="9" t="s">
        <v>21</v>
      </c>
      <c r="C17" s="9" t="s">
        <v>39</v>
      </c>
      <c r="D17" s="9" t="s">
        <v>32</v>
      </c>
      <c r="E17" s="9">
        <v>13</v>
      </c>
      <c r="F17" s="9">
        <v>10</v>
      </c>
      <c r="G17" s="9"/>
      <c r="H17" s="10" t="s">
        <v>25</v>
      </c>
      <c r="I17" s="9">
        <v>3</v>
      </c>
      <c r="J17" s="10" t="s">
        <v>25</v>
      </c>
      <c r="K17" s="9" t="s">
        <v>25</v>
      </c>
      <c r="L17" s="10">
        <f t="shared" ca="1" si="0"/>
        <v>0</v>
      </c>
      <c r="M17" s="9">
        <v>75.38</v>
      </c>
      <c r="N17" s="15">
        <v>0.76919999999999999</v>
      </c>
    </row>
    <row r="18" spans="1:14" s="11" customFormat="1" x14ac:dyDescent="0.2"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81</v>
      </c>
      <c r="G21" s="17"/>
      <c r="H21" s="18"/>
      <c r="I21" s="17">
        <f t="shared" ref="I21" si="1">(E21-SUM(F21:G21))-K21</f>
        <v>40</v>
      </c>
      <c r="J21" s="18"/>
      <c r="K21" s="17">
        <f>SUM(K14:K20)</f>
        <v>0</v>
      </c>
      <c r="L21" s="18">
        <f t="shared" ref="L21" si="2">K21/E21</f>
        <v>0</v>
      </c>
      <c r="M21" s="17">
        <f>AVERAGE(M14:M20)</f>
        <v>65.97999999999999</v>
      </c>
      <c r="N21" s="19">
        <f>AVERAGE(N14:N20)</f>
        <v>0.68942499999999995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MII. GUILLERMO PALACIOS PITALUA</v>
      </c>
      <c r="C30" s="41"/>
      <c r="D30" s="41"/>
      <c r="E30" s="13"/>
      <c r="F30" s="13"/>
      <c r="G30" s="41" t="s">
        <v>41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K12:K13"/>
    <mergeCell ref="L12:L13"/>
    <mergeCell ref="B26:D26"/>
    <mergeCell ref="G26:J26"/>
    <mergeCell ref="B27:D27"/>
    <mergeCell ref="G27:J27"/>
    <mergeCell ref="M12:M13"/>
    <mergeCell ref="N12:N13"/>
    <mergeCell ref="A23:N23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A3:N3"/>
    <mergeCell ref="A5:N5"/>
    <mergeCell ref="A6:D6"/>
    <mergeCell ref="E6:H6"/>
    <mergeCell ref="B1:N1"/>
  </mergeCells>
  <phoneticPr fontId="9" type="noConversion"/>
  <pageMargins left="0.70866141732283472" right="0.70866141732283472" top="0.74803149606299213" bottom="1.05125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30"/>
  <sheetViews>
    <sheetView tabSelected="1" zoomScale="85" zoomScaleNormal="85" zoomScaleSheetLayoutView="100" workbookViewId="0">
      <selection activeCell="N15" sqref="N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6" width="7.5703125" style="1" customWidth="1"/>
    <col min="7" max="7" width="8.42578125" style="1" customWidth="1"/>
    <col min="8" max="8" width="8.7109375" style="1" customWidth="1"/>
    <col min="9" max="9" width="8.42578125" style="1" customWidth="1"/>
    <col min="10" max="10" width="9.2851562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2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JUN, 2025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ht="15" x14ac:dyDescent="0.25">
      <c r="A14" s="8" t="s">
        <v>34</v>
      </c>
      <c r="B14" s="9" t="s">
        <v>42</v>
      </c>
      <c r="C14" s="9" t="s">
        <v>36</v>
      </c>
      <c r="D14" s="9" t="s">
        <v>32</v>
      </c>
      <c r="E14" s="9">
        <v>40</v>
      </c>
      <c r="F14" s="9">
        <v>30</v>
      </c>
      <c r="G14" s="9"/>
      <c r="H14" s="10" t="s">
        <v>25</v>
      </c>
      <c r="I14" s="9">
        <v>10</v>
      </c>
      <c r="J14" s="10" t="s">
        <v>25</v>
      </c>
      <c r="K14" s="9" t="s">
        <v>25</v>
      </c>
      <c r="L14" s="10">
        <f ca="1">-L14/E14</f>
        <v>0</v>
      </c>
      <c r="M14" s="22">
        <v>71.7</v>
      </c>
      <c r="N14" s="15">
        <v>0.73</v>
      </c>
    </row>
    <row r="15" spans="1:14" s="11" customFormat="1" ht="15" x14ac:dyDescent="0.25">
      <c r="A15" s="8" t="s">
        <v>34</v>
      </c>
      <c r="B15" s="9" t="s">
        <v>42</v>
      </c>
      <c r="C15" s="9" t="s">
        <v>35</v>
      </c>
      <c r="D15" s="9" t="s">
        <v>32</v>
      </c>
      <c r="E15" s="9">
        <v>37</v>
      </c>
      <c r="F15" s="9" t="s">
        <v>43</v>
      </c>
      <c r="G15" s="9"/>
      <c r="H15" s="10" t="s">
        <v>25</v>
      </c>
      <c r="I15" s="9"/>
      <c r="J15" s="10" t="s">
        <v>25</v>
      </c>
      <c r="K15" s="9" t="s">
        <v>25</v>
      </c>
      <c r="L15" s="10"/>
      <c r="M15" s="22"/>
      <c r="N15" s="15"/>
    </row>
    <row r="16" spans="1:14" s="11" customFormat="1" ht="25.5" x14ac:dyDescent="0.2">
      <c r="A16" s="8" t="s">
        <v>37</v>
      </c>
      <c r="B16" s="9" t="s">
        <v>42</v>
      </c>
      <c r="C16" s="9" t="s">
        <v>38</v>
      </c>
      <c r="D16" s="9" t="s">
        <v>32</v>
      </c>
      <c r="E16" s="9">
        <v>31</v>
      </c>
      <c r="F16" s="9">
        <v>25</v>
      </c>
      <c r="G16" s="9"/>
      <c r="H16" s="10" t="s">
        <v>25</v>
      </c>
      <c r="I16" s="9">
        <v>6</v>
      </c>
      <c r="J16" s="10" t="s">
        <v>25</v>
      </c>
      <c r="K16" s="9" t="s">
        <v>25</v>
      </c>
      <c r="L16" s="10">
        <f t="shared" ref="L16:L17" ca="1" si="0">-L16/E16</f>
        <v>0</v>
      </c>
      <c r="M16" s="9">
        <v>72.7</v>
      </c>
      <c r="N16" s="15">
        <v>0.81</v>
      </c>
    </row>
    <row r="17" spans="1:14" s="11" customFormat="1" ht="25.5" x14ac:dyDescent="0.2">
      <c r="A17" s="8" t="s">
        <v>37</v>
      </c>
      <c r="B17" s="9" t="s">
        <v>42</v>
      </c>
      <c r="C17" s="9" t="s">
        <v>39</v>
      </c>
      <c r="D17" s="9" t="s">
        <v>32</v>
      </c>
      <c r="E17" s="9">
        <v>13</v>
      </c>
      <c r="F17" s="9">
        <v>10</v>
      </c>
      <c r="G17" s="9"/>
      <c r="H17" s="10" t="s">
        <v>25</v>
      </c>
      <c r="I17" s="9">
        <v>3</v>
      </c>
      <c r="J17" s="10" t="s">
        <v>25</v>
      </c>
      <c r="K17" s="9" t="s">
        <v>25</v>
      </c>
      <c r="L17" s="10">
        <f t="shared" ca="1" si="0"/>
        <v>0</v>
      </c>
      <c r="M17" s="9">
        <v>67.7</v>
      </c>
      <c r="N17" s="15">
        <v>0.71</v>
      </c>
    </row>
    <row r="18" spans="1:14" s="11" customFormat="1" x14ac:dyDescent="0.2">
      <c r="A18" s="9"/>
      <c r="B18" s="21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65</v>
      </c>
      <c r="G21" s="17">
        <f>SUM(G14:G20)</f>
        <v>0</v>
      </c>
      <c r="H21" s="18">
        <f>SUM(F21:G21)/E21</f>
        <v>0.53719008264462809</v>
      </c>
      <c r="I21" s="17">
        <f t="shared" ref="I21" si="1">(E21-SUM(F21:G21))-K21</f>
        <v>56</v>
      </c>
      <c r="J21" s="18">
        <f t="shared" ref="J21" si="2">I21/E21</f>
        <v>0.46280991735537191</v>
      </c>
      <c r="K21" s="17">
        <f>SUM(K14:K20)</f>
        <v>0</v>
      </c>
      <c r="L21" s="18">
        <f t="shared" ref="L21" si="3">K21/E21</f>
        <v>0</v>
      </c>
      <c r="M21" s="17">
        <f>AVERAGE(M14:M20)</f>
        <v>70.7</v>
      </c>
      <c r="N21" s="19">
        <f>AVERAGE(N14:N20)</f>
        <v>0.75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MII. GUILLERMO PALACIOS PITALUA</v>
      </c>
      <c r="C30" s="41"/>
      <c r="D30" s="41"/>
      <c r="E30" s="13"/>
      <c r="F30" s="13"/>
      <c r="G30" s="41" t="s">
        <v>41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6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30"/>
  <sheetViews>
    <sheetView topLeftCell="A13" zoomScale="85" zoomScaleNormal="85" zoomScaleSheetLayoutView="100" workbookViewId="0">
      <selection activeCell="G30" sqref="G30:J3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85546875" style="1" customWidth="1"/>
    <col min="4" max="4" width="21.85546875" style="1" customWidth="1"/>
    <col min="5" max="5" width="9.42578125" style="1" customWidth="1"/>
    <col min="6" max="6" width="7.5703125" style="1" customWidth="1"/>
    <col min="7" max="7" width="8.28515625" style="1" customWidth="1"/>
    <col min="8" max="8" width="8.85546875" style="1" customWidth="1"/>
    <col min="9" max="9" width="9.28515625" style="1" customWidth="1"/>
    <col min="10" max="10" width="8.7109375" style="1" customWidth="1"/>
    <col min="11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3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JUN, 2025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/>
      <c r="C14" s="9" t="s">
        <v>36</v>
      </c>
      <c r="D14" s="9" t="s">
        <v>32</v>
      </c>
      <c r="E14" s="9">
        <v>40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x14ac:dyDescent="0.2">
      <c r="A15" s="8" t="s">
        <v>34</v>
      </c>
      <c r="B15" s="9"/>
      <c r="C15" s="9" t="s">
        <v>35</v>
      </c>
      <c r="D15" s="9" t="s">
        <v>32</v>
      </c>
      <c r="E15" s="9">
        <v>37</v>
      </c>
      <c r="F15" s="9"/>
      <c r="G15" s="9"/>
      <c r="H15" s="10"/>
      <c r="I15" s="9"/>
      <c r="J15" s="10"/>
      <c r="K15" s="9"/>
      <c r="L15" s="10">
        <f t="shared" ref="L15:L17" si="0">K15/E15</f>
        <v>0</v>
      </c>
      <c r="M15" s="9"/>
      <c r="N15" s="15"/>
    </row>
    <row r="16" spans="1:14" s="11" customFormat="1" ht="25.5" x14ac:dyDescent="0.2">
      <c r="A16" s="8" t="s">
        <v>37</v>
      </c>
      <c r="B16" s="9"/>
      <c r="C16" s="9" t="s">
        <v>38</v>
      </c>
      <c r="D16" s="9" t="s">
        <v>32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5.5" x14ac:dyDescent="0.2">
      <c r="A17" s="8" t="s">
        <v>37</v>
      </c>
      <c r="B17" s="9"/>
      <c r="C17" s="9" t="s">
        <v>39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/>
      <c r="B18" s="21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ref="I21" si="1">(E21-SUM(F21:G21))-K21</f>
        <v>121</v>
      </c>
      <c r="J21" s="18">
        <f t="shared" ref="J21" si="2">I21/E21</f>
        <v>1</v>
      </c>
      <c r="K21" s="17">
        <f>SUM(K14:K20)</f>
        <v>0</v>
      </c>
      <c r="L21" s="18">
        <f t="shared" ref="L21" si="3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MII. GUILLERMO PALACIOS PITALUA</v>
      </c>
      <c r="C30" s="41"/>
      <c r="D30" s="41"/>
      <c r="E30" s="13"/>
      <c r="F30" s="13"/>
      <c r="G30" s="41" t="s">
        <v>41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5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30"/>
  <sheetViews>
    <sheetView topLeftCell="A9" zoomScale="85" zoomScaleNormal="85" zoomScaleSheetLayoutView="100" workbookViewId="0">
      <selection activeCell="A23" sqref="A23:N23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57031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>
        <v>4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JUN, 2025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/>
      <c r="C14" s="9" t="s">
        <v>36</v>
      </c>
      <c r="D14" s="9" t="s">
        <v>32</v>
      </c>
      <c r="E14" s="9">
        <v>40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x14ac:dyDescent="0.2">
      <c r="A15" s="8" t="s">
        <v>34</v>
      </c>
      <c r="B15" s="9"/>
      <c r="C15" s="9" t="s">
        <v>35</v>
      </c>
      <c r="D15" s="9" t="s">
        <v>32</v>
      </c>
      <c r="E15" s="9">
        <v>37</v>
      </c>
      <c r="F15" s="9"/>
      <c r="G15" s="9"/>
      <c r="H15" s="10"/>
      <c r="I15" s="9"/>
      <c r="J15" s="10"/>
      <c r="K15" s="9"/>
      <c r="L15" s="10">
        <f t="shared" ref="L15:L17" si="0">K15/E15</f>
        <v>0</v>
      </c>
      <c r="M15" s="9"/>
      <c r="N15" s="15"/>
    </row>
    <row r="16" spans="1:14" s="11" customFormat="1" ht="25.5" x14ac:dyDescent="0.2">
      <c r="A16" s="8" t="s">
        <v>37</v>
      </c>
      <c r="B16" s="9"/>
      <c r="C16" s="9" t="s">
        <v>38</v>
      </c>
      <c r="D16" s="9" t="s">
        <v>32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5.5" x14ac:dyDescent="0.2">
      <c r="A17" s="8" t="s">
        <v>37</v>
      </c>
      <c r="B17" s="9"/>
      <c r="C17" s="9" t="s">
        <v>39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ref="I21" si="1">(E21-SUM(F21:G21))-K21</f>
        <v>121</v>
      </c>
      <c r="J21" s="18">
        <f t="shared" ref="J21" si="2">I21/E21</f>
        <v>1</v>
      </c>
      <c r="K21" s="17">
        <f>SUM(K14:K20)</f>
        <v>0</v>
      </c>
      <c r="L21" s="18">
        <f t="shared" ref="L21" si="3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MII. GUILLERMO PALACIOS PITALUA</v>
      </c>
      <c r="C30" s="41"/>
      <c r="D30" s="41"/>
      <c r="E30" s="13"/>
      <c r="F30" s="13"/>
      <c r="G30" s="41" t="s">
        <v>41</v>
      </c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30"/>
  <sheetViews>
    <sheetView topLeftCell="A4" zoomScale="85" zoomScaleNormal="85" zoomScaleSheetLayoutView="100" workbookViewId="0">
      <selection activeCell="A26" sqref="A21:XFD26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6.28515625" style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26" t="s">
        <v>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3" t="s">
        <v>30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3" t="s">
        <v>1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">
      <c r="A6" s="24" t="s">
        <v>2</v>
      </c>
      <c r="B6" s="24"/>
      <c r="C6" s="24"/>
      <c r="D6" s="24"/>
      <c r="E6" s="25"/>
      <c r="F6" s="25"/>
      <c r="G6" s="25"/>
      <c r="H6" s="25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35" t="s">
        <v>29</v>
      </c>
      <c r="C8" s="35"/>
      <c r="D8" s="14" t="s">
        <v>5</v>
      </c>
      <c r="E8" s="20">
        <f>'1'!E8</f>
        <v>4</v>
      </c>
      <c r="F8"/>
      <c r="G8" s="4" t="s">
        <v>6</v>
      </c>
      <c r="H8" s="20">
        <f>'1'!H8</f>
        <v>2</v>
      </c>
      <c r="I8" s="34" t="s">
        <v>7</v>
      </c>
      <c r="J8" s="34"/>
      <c r="K8" s="34"/>
      <c r="L8" s="35" t="str">
        <f>'1'!L8</f>
        <v>FEB - JUN, 2025</v>
      </c>
      <c r="M8" s="35"/>
      <c r="N8" s="35"/>
    </row>
    <row r="10" spans="1:14" x14ac:dyDescent="0.2">
      <c r="A10" s="4" t="s">
        <v>8</v>
      </c>
      <c r="B10" s="35" t="str">
        <f>'1'!B10</f>
        <v>MII. GUILLERMO PALACIOS PITALUA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6" t="s">
        <v>9</v>
      </c>
      <c r="B12" s="32" t="s">
        <v>10</v>
      </c>
      <c r="C12" s="32" t="s">
        <v>11</v>
      </c>
      <c r="D12" s="27" t="s">
        <v>12</v>
      </c>
      <c r="E12" s="27" t="s">
        <v>13</v>
      </c>
      <c r="F12" s="27" t="s">
        <v>14</v>
      </c>
      <c r="G12" s="27"/>
      <c r="H12" s="27" t="s">
        <v>15</v>
      </c>
      <c r="I12" s="27" t="s">
        <v>16</v>
      </c>
      <c r="J12" s="27" t="s">
        <v>17</v>
      </c>
      <c r="K12" s="27" t="s">
        <v>18</v>
      </c>
      <c r="L12" s="27" t="s">
        <v>19</v>
      </c>
      <c r="M12" s="27" t="s">
        <v>20</v>
      </c>
      <c r="N12" s="29" t="s">
        <v>21</v>
      </c>
    </row>
    <row r="13" spans="1:14" x14ac:dyDescent="0.2">
      <c r="A13" s="37"/>
      <c r="B13" s="33"/>
      <c r="C13" s="33"/>
      <c r="D13" s="28"/>
      <c r="E13" s="28"/>
      <c r="F13" s="7" t="s">
        <v>22</v>
      </c>
      <c r="G13" s="7" t="s">
        <v>23</v>
      </c>
      <c r="H13" s="28"/>
      <c r="I13" s="28"/>
      <c r="J13" s="28"/>
      <c r="K13" s="28"/>
      <c r="L13" s="28"/>
      <c r="M13" s="28"/>
      <c r="N13" s="30"/>
    </row>
    <row r="14" spans="1:14" s="11" customFormat="1" x14ac:dyDescent="0.2">
      <c r="A14" s="8" t="s">
        <v>34</v>
      </c>
      <c r="B14" s="9"/>
      <c r="C14" s="9" t="s">
        <v>36</v>
      </c>
      <c r="D14" s="9" t="s">
        <v>32</v>
      </c>
      <c r="E14" s="9">
        <v>40</v>
      </c>
      <c r="F14" s="9"/>
      <c r="G14" s="9"/>
      <c r="H14" s="10"/>
      <c r="I14" s="9"/>
      <c r="J14" s="10"/>
      <c r="K14" s="9"/>
      <c r="L14" s="10">
        <f>K14/E14</f>
        <v>0</v>
      </c>
      <c r="M14" s="9"/>
      <c r="N14" s="15"/>
    </row>
    <row r="15" spans="1:14" s="11" customFormat="1" x14ac:dyDescent="0.2">
      <c r="A15" s="8" t="s">
        <v>34</v>
      </c>
      <c r="B15" s="9"/>
      <c r="C15" s="9" t="s">
        <v>35</v>
      </c>
      <c r="D15" s="9" t="s">
        <v>32</v>
      </c>
      <c r="E15" s="9">
        <v>37</v>
      </c>
      <c r="F15" s="9"/>
      <c r="G15" s="9"/>
      <c r="H15" s="10"/>
      <c r="I15" s="9"/>
      <c r="J15" s="10"/>
      <c r="K15" s="9"/>
      <c r="L15" s="10">
        <f t="shared" ref="L15:L17" si="0">K15/E15</f>
        <v>0</v>
      </c>
      <c r="M15" s="9"/>
      <c r="N15" s="15"/>
    </row>
    <row r="16" spans="1:14" s="11" customFormat="1" ht="25.5" x14ac:dyDescent="0.2">
      <c r="A16" s="8" t="s">
        <v>37</v>
      </c>
      <c r="B16" s="9"/>
      <c r="C16" s="9" t="s">
        <v>38</v>
      </c>
      <c r="D16" s="9" t="s">
        <v>32</v>
      </c>
      <c r="E16" s="9">
        <v>31</v>
      </c>
      <c r="F16" s="9"/>
      <c r="G16" s="9"/>
      <c r="H16" s="10"/>
      <c r="I16" s="9"/>
      <c r="J16" s="10"/>
      <c r="K16" s="9"/>
      <c r="L16" s="10">
        <f t="shared" si="0"/>
        <v>0</v>
      </c>
      <c r="M16" s="9"/>
      <c r="N16" s="15"/>
    </row>
    <row r="17" spans="1:14" s="11" customFormat="1" ht="25.5" x14ac:dyDescent="0.2">
      <c r="A17" s="8" t="s">
        <v>37</v>
      </c>
      <c r="B17" s="9"/>
      <c r="C17" s="9" t="s">
        <v>39</v>
      </c>
      <c r="D17" s="9" t="s">
        <v>32</v>
      </c>
      <c r="E17" s="9">
        <v>13</v>
      </c>
      <c r="F17" s="9"/>
      <c r="G17" s="9"/>
      <c r="H17" s="10"/>
      <c r="I17" s="9"/>
      <c r="J17" s="10"/>
      <c r="K17" s="9"/>
      <c r="L17" s="10">
        <f t="shared" si="0"/>
        <v>0</v>
      </c>
      <c r="M17" s="9"/>
      <c r="N17" s="15"/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ht="13.5" thickBot="1" x14ac:dyDescent="0.25">
      <c r="A21" s="16" t="s">
        <v>24</v>
      </c>
      <c r="B21" s="17" t="s">
        <v>25</v>
      </c>
      <c r="C21" s="17" t="s">
        <v>25</v>
      </c>
      <c r="D21" s="17" t="s">
        <v>25</v>
      </c>
      <c r="E21" s="17">
        <f>SUM(E14:E20)</f>
        <v>121</v>
      </c>
      <c r="F21" s="17">
        <f>SUM(F14:F20)</f>
        <v>0</v>
      </c>
      <c r="G21" s="17">
        <f>SUM(G14:G20)</f>
        <v>0</v>
      </c>
      <c r="H21" s="18">
        <f>SUM(F21:G21)/E21</f>
        <v>0</v>
      </c>
      <c r="I21" s="17">
        <f t="shared" ref="I21" si="1">(E21-SUM(F21:G21))-K21</f>
        <v>121</v>
      </c>
      <c r="J21" s="18">
        <f t="shared" ref="J21" si="2">I21/E21</f>
        <v>1</v>
      </c>
      <c r="K21" s="17">
        <f>SUM(K14:K20)</f>
        <v>0</v>
      </c>
      <c r="L21" s="18">
        <f t="shared" ref="L21" si="3">K21/E21</f>
        <v>0</v>
      </c>
      <c r="M21" s="17" t="e">
        <f>AVERAGE(M14:M20)</f>
        <v>#DIV/0!</v>
      </c>
      <c r="N21" s="19" t="e">
        <f>AVERAGE(N14:N20)</f>
        <v>#DIV/0!</v>
      </c>
    </row>
    <row r="23" spans="1:14" ht="120" customHeight="1" x14ac:dyDescent="0.2">
      <c r="A23" s="31" t="s">
        <v>26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</row>
    <row r="25" spans="1:14" x14ac:dyDescent="0.2">
      <c r="A25" s="12"/>
    </row>
    <row r="26" spans="1:14" x14ac:dyDescent="0.2">
      <c r="B26" s="38" t="s">
        <v>27</v>
      </c>
      <c r="C26" s="38"/>
      <c r="D26" s="38"/>
      <c r="G26" s="23" t="s">
        <v>28</v>
      </c>
      <c r="H26" s="23"/>
      <c r="I26" s="23"/>
      <c r="J26" s="23"/>
    </row>
    <row r="27" spans="1:14" ht="62.25" customHeight="1" x14ac:dyDescent="0.2">
      <c r="B27" s="39"/>
      <c r="C27" s="39"/>
      <c r="D27" s="39"/>
      <c r="G27" s="35"/>
      <c r="H27" s="35"/>
      <c r="I27" s="35"/>
      <c r="J27" s="35"/>
    </row>
    <row r="28" spans="1:14" hidden="1" x14ac:dyDescent="0.2">
      <c r="A28" s="40" t="e">
        <v>#REF!</v>
      </c>
      <c r="B28" s="40"/>
      <c r="C28" s="6"/>
      <c r="E28" s="40"/>
      <c r="F28" s="40"/>
      <c r="G28" s="40"/>
      <c r="H28" s="40"/>
    </row>
    <row r="29" spans="1:14" hidden="1" x14ac:dyDescent="0.2"/>
    <row r="30" spans="1:14" ht="45" customHeight="1" x14ac:dyDescent="0.2">
      <c r="B30" s="41" t="str">
        <f>B10</f>
        <v>MII. GUILLERMO PALACIOS PITALUA</v>
      </c>
      <c r="C30" s="41"/>
      <c r="D30" s="41"/>
      <c r="E30" s="13"/>
      <c r="F30" s="13"/>
      <c r="G30" s="41"/>
      <c r="H30" s="41"/>
      <c r="I30" s="41"/>
      <c r="J30" s="41"/>
    </row>
  </sheetData>
  <mergeCells count="31">
    <mergeCell ref="A28:B28"/>
    <mergeCell ref="E28:H28"/>
    <mergeCell ref="B30:D30"/>
    <mergeCell ref="G30:J30"/>
    <mergeCell ref="M12:M13"/>
    <mergeCell ref="N12:N13"/>
    <mergeCell ref="A23:N23"/>
    <mergeCell ref="B27:D27"/>
    <mergeCell ref="G27:J27"/>
    <mergeCell ref="B26:D26"/>
    <mergeCell ref="G26:J2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B8:C8"/>
    <mergeCell ref="I8:K8"/>
    <mergeCell ref="L8:N8"/>
    <mergeCell ref="B1:N1"/>
    <mergeCell ref="A3:N3"/>
    <mergeCell ref="A5:N5"/>
    <mergeCell ref="A6:D6"/>
    <mergeCell ref="E6:H6"/>
  </mergeCells>
  <pageMargins left="0.70866141732283472" right="0.70866141732283472" top="0.74803149606299213" bottom="1.05125" header="0.31496062992125984" footer="0.31496062992125984"/>
  <pageSetup scale="77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4c96f4e2-f7db-4e02-b8f8-29de1b03c969"/>
    <ds:schemaRef ds:uri="d87f237c-3101-4265-aa9b-ec3b3a62240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Guillermo Palacios Pitalua</cp:lastModifiedBy>
  <cp:revision/>
  <dcterms:created xsi:type="dcterms:W3CDTF">2021-11-22T14:45:25Z</dcterms:created>
  <dcterms:modified xsi:type="dcterms:W3CDTF">2025-04-03T21:46:31Z</dcterms:modified>
  <cp:category/>
  <cp:contentStatus/>
</cp:coreProperties>
</file>