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italua\Desktop\FEB-JUL2025\ITSSATFEB-JUN2025\REPORTES INDIVIDUALES Y PROYECTOS\Reporte4\"/>
    </mc:Choice>
  </mc:AlternateContent>
  <xr:revisionPtr revIDLastSave="0" documentId="13_ncr:1_{88F73077-FE92-47EF-B6F7-DD16270E4235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'2'!$A$1:$N$30</definedName>
    <definedName name="_xlnm.Print_Area" localSheetId="2">'3'!$A$1:$N$31</definedName>
    <definedName name="_xlnm.Print_Area" localSheetId="3">'4'!$A$1:$N$35</definedName>
    <definedName name="_xlnm.Print_Area" localSheetId="4">Final!$A$1:$N$30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5" l="1"/>
  <c r="L16" i="25"/>
  <c r="L17" i="25"/>
  <c r="L14" i="25"/>
  <c r="N21" i="25" l="1"/>
  <c r="M21" i="25"/>
  <c r="K21" i="25"/>
  <c r="G21" i="25"/>
  <c r="F21" i="25"/>
  <c r="B10" i="25"/>
  <c r="B30" i="25"/>
  <c r="L8" i="25"/>
  <c r="H8" i="25"/>
  <c r="E8" i="25"/>
  <c r="N26" i="24"/>
  <c r="M26" i="24"/>
  <c r="K26" i="24"/>
  <c r="G26" i="24"/>
  <c r="F26" i="24"/>
  <c r="B10" i="24"/>
  <c r="B35" i="24"/>
  <c r="L8" i="24"/>
  <c r="H8" i="24"/>
  <c r="E8" i="24"/>
  <c r="N22" i="23"/>
  <c r="M22" i="23"/>
  <c r="K22" i="23"/>
  <c r="G22" i="23"/>
  <c r="F22" i="23"/>
  <c r="B10" i="23"/>
  <c r="B31" i="23"/>
  <c r="L8" i="23"/>
  <c r="H8" i="23"/>
  <c r="E8" i="23"/>
  <c r="B10" i="22"/>
  <c r="B30" i="22"/>
  <c r="L8" i="22"/>
  <c r="H8" i="22"/>
  <c r="E8" i="22"/>
  <c r="N21" i="22"/>
  <c r="M21" i="22"/>
  <c r="K21" i="22"/>
  <c r="G21" i="22"/>
  <c r="F21" i="22"/>
  <c r="B30" i="10"/>
  <c r="N21" i="10"/>
  <c r="M21" i="10"/>
  <c r="K21" i="10"/>
  <c r="F21" i="10"/>
  <c r="E21" i="10"/>
  <c r="E21" i="25"/>
  <c r="E26" i="24"/>
  <c r="E22" i="23"/>
  <c r="E21" i="22"/>
  <c r="I21" i="10"/>
  <c r="L21" i="10"/>
  <c r="I21" i="25"/>
  <c r="J21" i="25"/>
  <c r="L21" i="25"/>
  <c r="H21" i="25"/>
  <c r="I26" i="24"/>
  <c r="J26" i="24"/>
  <c r="L26" i="24"/>
  <c r="H26" i="24"/>
  <c r="I22" i="23"/>
  <c r="J22" i="23"/>
  <c r="L22" i="23"/>
  <c r="H22" i="23"/>
  <c r="I21" i="22"/>
  <c r="J21" i="22"/>
  <c r="H21" i="22"/>
  <c r="L21" i="22"/>
  <c r="L14" i="10"/>
  <c r="L17" i="10"/>
  <c r="L16" i="10"/>
  <c r="L15" i="10"/>
  <c r="L14" i="22"/>
  <c r="L16" i="22"/>
  <c r="L1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<sst xmlns="http://schemas.openxmlformats.org/spreadsheetml/2006/main" count="341" uniqueCount="49">
  <si>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</si>
  <si>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</si>
  <si>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</si>
  <si>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</si>
  <si>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</si>
  <si>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</si>
  <si>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</si>
  <si>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</si>
  <si>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</si>
  <si>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</si>
  <si>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</si>
  <si>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</si>
  <si>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</si>
  <si>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</si>
  <si>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</si>
  <si>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</si>
  <si>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</si>
  <si>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</si>
  <si>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</si>
  <si>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</si>
  <si>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</si>
  <si>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</si>
  <si>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</si>
  <si>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</si>
  <si>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</si>
  <si>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</si>
  <si>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</si>
  <si>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</si>
  <si>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</si>
  <si>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</si>
  <si>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</si>
  <si>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</si>
  <si>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</si>
  <si>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MII. GUILLERMO PALACIOS PITALUA</t>
  </si>
  <si>
    <t>DIBUJO ASISTIDO POR COMPUTADORA</t>
  </si>
  <si>
    <t>202-B</t>
  </si>
  <si>
    <t>202-A</t>
  </si>
  <si>
    <t>DISEÑO E INGENIERIA ASISTIDO POR COMP.</t>
  </si>
  <si>
    <t>602-A</t>
  </si>
  <si>
    <t>602-B</t>
  </si>
  <si>
    <t>FEB - JUN, 2025</t>
  </si>
  <si>
    <t>ING. JUAN LUIS BAIZABAL CHAPARROS</t>
  </si>
  <si>
    <t>II</t>
  </si>
  <si>
    <t>S/E</t>
  </si>
  <si>
    <t>III</t>
  </si>
  <si>
    <t>ELECTROMECANICA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</si>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</sst>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7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13" zoomScale="85" zoomScaleNormal="85" zoomScaleSheetLayoutView="100" workbookViewId="0">
      <selection activeCell="P17" sqref="P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6" width="7.5703125" style="1" customWidth="1"/>
    <col min="7" max="7" width="9.140625" style="1" customWidth="1"/>
    <col min="8" max="9" width="8.7109375" style="1" customWidth="1"/>
    <col min="10" max="10" width="9.28515625" style="1" customWidth="1"/>
    <col min="11" max="11" width="8.28515625" style="1" customWidth="1"/>
    <col min="12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2</v>
      </c>
      <c r="I8" s="37" t="s">
        <v>7</v>
      </c>
      <c r="J8" s="37"/>
      <c r="K8" s="37"/>
      <c r="L8" s="31" t="s">
        <v>40</v>
      </c>
      <c r="M8" s="31"/>
      <c r="N8" s="31"/>
    </row>
    <row r="10" spans="1:14" x14ac:dyDescent="0.2">
      <c r="A10" s="4" t="s">
        <v>8</v>
      </c>
      <c r="B10" s="31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15" x14ac:dyDescent="0.25">
      <c r="A14" s="8" t="s">
        <v>34</v>
      </c>
      <c r="B14" s="9" t="s">
        <v>21</v>
      </c>
      <c r="C14" s="9" t="s">
        <v>36</v>
      </c>
      <c r="D14" s="9" t="s">
        <v>32</v>
      </c>
      <c r="E14" s="9">
        <v>40</v>
      </c>
      <c r="F14" s="9">
        <v>25</v>
      </c>
      <c r="G14" s="9"/>
      <c r="H14" s="10" t="s">
        <v>25</v>
      </c>
      <c r="I14" s="9">
        <v>15</v>
      </c>
      <c r="J14" s="10" t="s">
        <v>25</v>
      </c>
      <c r="K14" s="9" t="s">
        <v>25</v>
      </c>
      <c r="L14" s="10">
        <f ca="1">-L14/E14</f>
        <v>0</v>
      </c>
      <c r="M14" s="22">
        <v>56.95</v>
      </c>
      <c r="N14" s="15">
        <v>0.625</v>
      </c>
    </row>
    <row r="15" spans="1:14" s="11" customFormat="1" x14ac:dyDescent="0.2">
      <c r="A15" s="8" t="s">
        <v>34</v>
      </c>
      <c r="B15" s="9" t="s">
        <v>21</v>
      </c>
      <c r="C15" s="9" t="s">
        <v>35</v>
      </c>
      <c r="D15" s="9" t="s">
        <v>32</v>
      </c>
      <c r="E15" s="9">
        <v>37</v>
      </c>
      <c r="F15" s="9">
        <v>23</v>
      </c>
      <c r="G15" s="9"/>
      <c r="H15" s="10" t="s">
        <v>25</v>
      </c>
      <c r="I15" s="9">
        <v>14</v>
      </c>
      <c r="J15" s="10" t="s">
        <v>25</v>
      </c>
      <c r="K15" s="9" t="s">
        <v>25</v>
      </c>
      <c r="L15" s="10">
        <f t="shared" ref="L15:L17" ca="1" si="0">-L15/E15</f>
        <v>0</v>
      </c>
      <c r="M15" s="9">
        <v>58.43</v>
      </c>
      <c r="N15" s="15">
        <v>0.62160000000000004</v>
      </c>
    </row>
    <row r="16" spans="1:14" s="11" customFormat="1" ht="25.5" x14ac:dyDescent="0.2">
      <c r="A16" s="8" t="s">
        <v>37</v>
      </c>
      <c r="B16" s="9" t="s">
        <v>21</v>
      </c>
      <c r="C16" s="9" t="s">
        <v>38</v>
      </c>
      <c r="D16" s="9" t="s">
        <v>32</v>
      </c>
      <c r="E16" s="9">
        <v>31</v>
      </c>
      <c r="F16" s="9">
        <v>23</v>
      </c>
      <c r="G16" s="9"/>
      <c r="H16" s="10" t="s">
        <v>25</v>
      </c>
      <c r="I16" s="9">
        <v>8</v>
      </c>
      <c r="J16" s="10" t="s">
        <v>25</v>
      </c>
      <c r="K16" s="9" t="s">
        <v>25</v>
      </c>
      <c r="L16" s="10">
        <f t="shared" ca="1" si="0"/>
        <v>0</v>
      </c>
      <c r="M16" s="9">
        <v>73.16</v>
      </c>
      <c r="N16" s="15">
        <v>0.7419</v>
      </c>
    </row>
    <row r="17" spans="1:14" s="11" customFormat="1" ht="25.5" x14ac:dyDescent="0.2">
      <c r="A17" s="8" t="s">
        <v>37</v>
      </c>
      <c r="B17" s="9" t="s">
        <v>21</v>
      </c>
      <c r="C17" s="9" t="s">
        <v>39</v>
      </c>
      <c r="D17" s="9" t="s">
        <v>32</v>
      </c>
      <c r="E17" s="9">
        <v>13</v>
      </c>
      <c r="F17" s="9">
        <v>10</v>
      </c>
      <c r="G17" s="9"/>
      <c r="H17" s="10" t="s">
        <v>25</v>
      </c>
      <c r="I17" s="9">
        <v>3</v>
      </c>
      <c r="J17" s="10" t="s">
        <v>25</v>
      </c>
      <c r="K17" s="9" t="s">
        <v>25</v>
      </c>
      <c r="L17" s="10">
        <f t="shared" ca="1" si="0"/>
        <v>0</v>
      </c>
      <c r="M17" s="9">
        <v>75.38</v>
      </c>
      <c r="N17" s="15">
        <v>0.76919999999999999</v>
      </c>
    </row>
    <row r="18" spans="1:14" s="11" customFormat="1" x14ac:dyDescent="0.2"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121</v>
      </c>
      <c r="F21" s="17">
        <f>SUM(F14:F20)</f>
        <v>81</v>
      </c>
      <c r="G21" s="17"/>
      <c r="H21" s="18"/>
      <c r="I21" s="17">
        <f t="shared" ref="I21" si="1">(E21-SUM(F21:G21))-K21</f>
        <v>40</v>
      </c>
      <c r="J21" s="18"/>
      <c r="K21" s="17">
        <f>SUM(K14:K20)</f>
        <v>0</v>
      </c>
      <c r="L21" s="18">
        <f t="shared" ref="L21" si="2">K21/E21</f>
        <v>0</v>
      </c>
      <c r="M21" s="17">
        <f>AVERAGE(M14:M20)</f>
        <v>65.97999999999999</v>
      </c>
      <c r="N21" s="19">
        <f>AVERAGE(N14:N20)</f>
        <v>0.68942499999999995</v>
      </c>
    </row>
    <row r="23" spans="1:14" ht="120" customHeight="1" x14ac:dyDescent="0.2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">
      <c r="A25" s="12"/>
    </row>
    <row r="26" spans="1:14" x14ac:dyDescent="0.2">
      <c r="B26" s="28" t="s">
        <v>27</v>
      </c>
      <c r="C26" s="28"/>
      <c r="D26" s="28"/>
      <c r="G26" s="29" t="s">
        <v>28</v>
      </c>
      <c r="H26" s="29"/>
      <c r="I26" s="29"/>
      <c r="J26" s="29"/>
    </row>
    <row r="27" spans="1:14" ht="62.25" customHeight="1" x14ac:dyDescent="0.2">
      <c r="B27" s="30"/>
      <c r="C27" s="30"/>
      <c r="D27" s="30"/>
      <c r="G27" s="31"/>
      <c r="H27" s="31"/>
      <c r="I27" s="31"/>
      <c r="J27" s="31"/>
    </row>
    <row r="28" spans="1:14" hidden="1" x14ac:dyDescent="0.2">
      <c r="A28" s="24" t="e">
        <v>#REF!</v>
      </c>
      <c r="B28" s="24"/>
      <c r="C28" s="6"/>
      <c r="E28" s="24"/>
      <c r="F28" s="24"/>
      <c r="G28" s="24"/>
      <c r="H28" s="24"/>
    </row>
    <row r="29" spans="1:14" hidden="1" x14ac:dyDescent="0.2"/>
    <row r="30" spans="1:14" ht="45" customHeight="1" x14ac:dyDescent="0.2">
      <c r="B30" s="25" t="str">
        <f>B10</f>
        <v>MII. GUILLERMO PALACIOS PITALUA</v>
      </c>
      <c r="C30" s="25"/>
      <c r="D30" s="25"/>
      <c r="E30" s="13"/>
      <c r="F30" s="13"/>
      <c r="G30" s="25" t="s">
        <v>41</v>
      </c>
      <c r="H30" s="25"/>
      <c r="I30" s="25"/>
      <c r="J30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honeticPr fontId="9" type="noConversion"/>
  <pageMargins left="0.70866141732283472" right="0.70866141732283472" top="0.74803149606299213" bottom="1.05125" header="0.31496062992125984" footer="0.31496062992125984"/>
  <pageSetup scale="7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opLeftCell="C1" zoomScale="85" zoomScaleNormal="85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6" width="7.5703125" style="1" customWidth="1"/>
    <col min="7" max="7" width="8.42578125" style="1" customWidth="1"/>
    <col min="8" max="8" width="8.7109375" style="1" customWidth="1"/>
    <col min="9" max="9" width="8.42578125" style="1" customWidth="1"/>
    <col min="10" max="10" width="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 - JUN, 2025</v>
      </c>
      <c r="M8" s="31"/>
      <c r="N8" s="31"/>
    </row>
    <row r="10" spans="1:14" x14ac:dyDescent="0.2">
      <c r="A10" s="4" t="s">
        <v>8</v>
      </c>
      <c r="B10" s="31" t="str">
        <f>'1'!B10</f>
        <v>MII. GUILLERMO PALACIOS PITALUA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15" x14ac:dyDescent="0.25">
      <c r="A14" s="8" t="s">
        <v>34</v>
      </c>
      <c r="B14" s="9" t="s">
        <v>42</v>
      </c>
      <c r="C14" s="9" t="s">
        <v>36</v>
      </c>
      <c r="D14" s="9" t="s">
        <v>32</v>
      </c>
      <c r="E14" s="9">
        <v>40</v>
      </c>
      <c r="F14" s="9">
        <v>30</v>
      </c>
      <c r="G14" s="9"/>
      <c r="H14" s="10" t="s">
        <v>25</v>
      </c>
      <c r="I14" s="9">
        <v>10</v>
      </c>
      <c r="J14" s="10" t="s">
        <v>25</v>
      </c>
      <c r="K14" s="9" t="s">
        <v>25</v>
      </c>
      <c r="L14" s="10">
        <f ca="1">-L14/E14</f>
        <v>0</v>
      </c>
      <c r="M14" s="22">
        <v>71.7</v>
      </c>
      <c r="N14" s="15">
        <v>0.73</v>
      </c>
    </row>
    <row r="15" spans="1:14" s="11" customFormat="1" ht="15" x14ac:dyDescent="0.25">
      <c r="A15" s="8" t="s">
        <v>34</v>
      </c>
      <c r="B15" s="9" t="s">
        <v>42</v>
      </c>
      <c r="C15" s="9" t="s">
        <v>35</v>
      </c>
      <c r="D15" s="9" t="s">
        <v>32</v>
      </c>
      <c r="E15" s="9">
        <v>37</v>
      </c>
      <c r="F15" s="9" t="s">
        <v>43</v>
      </c>
      <c r="G15" s="9"/>
      <c r="H15" s="10" t="s">
        <v>25</v>
      </c>
      <c r="I15" s="9"/>
      <c r="J15" s="10" t="s">
        <v>25</v>
      </c>
      <c r="K15" s="9" t="s">
        <v>25</v>
      </c>
      <c r="L15" s="10"/>
      <c r="M15" s="22"/>
      <c r="N15" s="15"/>
    </row>
    <row r="16" spans="1:14" s="11" customFormat="1" ht="25.5" x14ac:dyDescent="0.2">
      <c r="A16" s="8" t="s">
        <v>37</v>
      </c>
      <c r="B16" s="9" t="s">
        <v>42</v>
      </c>
      <c r="C16" s="9" t="s">
        <v>38</v>
      </c>
      <c r="D16" s="9" t="s">
        <v>32</v>
      </c>
      <c r="E16" s="9">
        <v>31</v>
      </c>
      <c r="F16" s="9">
        <v>25</v>
      </c>
      <c r="G16" s="9"/>
      <c r="H16" s="10" t="s">
        <v>25</v>
      </c>
      <c r="I16" s="9">
        <v>6</v>
      </c>
      <c r="J16" s="10" t="s">
        <v>25</v>
      </c>
      <c r="K16" s="9" t="s">
        <v>25</v>
      </c>
      <c r="L16" s="10">
        <f t="shared" ref="L16:L17" ca="1" si="0">-L16/E16</f>
        <v>0</v>
      </c>
      <c r="M16" s="9">
        <v>72.7</v>
      </c>
      <c r="N16" s="15">
        <v>0.81</v>
      </c>
    </row>
    <row r="17" spans="1:14" s="11" customFormat="1" ht="25.5" x14ac:dyDescent="0.2">
      <c r="A17" s="8" t="s">
        <v>37</v>
      </c>
      <c r="B17" s="9" t="s">
        <v>42</v>
      </c>
      <c r="C17" s="9" t="s">
        <v>39</v>
      </c>
      <c r="D17" s="9" t="s">
        <v>32</v>
      </c>
      <c r="E17" s="9">
        <v>13</v>
      </c>
      <c r="F17" s="9">
        <v>10</v>
      </c>
      <c r="G17" s="9"/>
      <c r="H17" s="10" t="s">
        <v>25</v>
      </c>
      <c r="I17" s="9">
        <v>3</v>
      </c>
      <c r="J17" s="10" t="s">
        <v>25</v>
      </c>
      <c r="K17" s="9" t="s">
        <v>25</v>
      </c>
      <c r="L17" s="10">
        <f t="shared" ca="1" si="0"/>
        <v>0</v>
      </c>
      <c r="M17" s="9">
        <v>67.7</v>
      </c>
      <c r="N17" s="15">
        <v>0.71</v>
      </c>
    </row>
    <row r="18" spans="1:14" s="11" customFormat="1" x14ac:dyDescent="0.2">
      <c r="A18" s="9"/>
      <c r="B18" s="21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121</v>
      </c>
      <c r="F21" s="17">
        <f>SUM(F14:F20)</f>
        <v>65</v>
      </c>
      <c r="G21" s="17">
        <f>SUM(G14:G20)</f>
        <v>0</v>
      </c>
      <c r="H21" s="18">
        <f>SUM(F21:G21)/E21</f>
        <v>0.53719008264462809</v>
      </c>
      <c r="I21" s="17">
        <f t="shared" ref="I21" si="1">(E21-SUM(F21:G21))-K21</f>
        <v>56</v>
      </c>
      <c r="J21" s="18">
        <f t="shared" ref="J21" si="2">I21/E21</f>
        <v>0.46280991735537191</v>
      </c>
      <c r="K21" s="17">
        <f>SUM(K14:K20)</f>
        <v>0</v>
      </c>
      <c r="L21" s="18">
        <f t="shared" ref="L21" si="3">K21/E21</f>
        <v>0</v>
      </c>
      <c r="M21" s="17">
        <f>AVERAGE(M14:M20)</f>
        <v>70.7</v>
      </c>
      <c r="N21" s="19">
        <f>AVERAGE(N14:N20)</f>
        <v>0.75</v>
      </c>
    </row>
    <row r="23" spans="1:14" ht="120" customHeight="1" x14ac:dyDescent="0.2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">
      <c r="A25" s="12"/>
    </row>
    <row r="26" spans="1:14" x14ac:dyDescent="0.2">
      <c r="B26" s="28" t="s">
        <v>27</v>
      </c>
      <c r="C26" s="28"/>
      <c r="D26" s="28"/>
      <c r="G26" s="29" t="s">
        <v>28</v>
      </c>
      <c r="H26" s="29"/>
      <c r="I26" s="29"/>
      <c r="J26" s="29"/>
    </row>
    <row r="27" spans="1:14" ht="62.25" customHeight="1" x14ac:dyDescent="0.2">
      <c r="B27" s="30"/>
      <c r="C27" s="30"/>
      <c r="D27" s="30"/>
      <c r="G27" s="31"/>
      <c r="H27" s="31"/>
      <c r="I27" s="31"/>
      <c r="J27" s="31"/>
    </row>
    <row r="28" spans="1:14" hidden="1" x14ac:dyDescent="0.2">
      <c r="A28" s="24" t="e">
        <v>#REF!</v>
      </c>
      <c r="B28" s="24"/>
      <c r="C28" s="6"/>
      <c r="E28" s="24"/>
      <c r="F28" s="24"/>
      <c r="G28" s="24"/>
      <c r="H28" s="24"/>
    </row>
    <row r="29" spans="1:14" hidden="1" x14ac:dyDescent="0.2"/>
    <row r="30" spans="1:14" ht="45" customHeight="1" x14ac:dyDescent="0.2">
      <c r="B30" s="25" t="str">
        <f>B10</f>
        <v>MII. GUILLERMO PALACIOS PITALUA</v>
      </c>
      <c r="C30" s="25"/>
      <c r="D30" s="25"/>
      <c r="E30" s="13"/>
      <c r="F30" s="13"/>
      <c r="G30" s="25" t="s">
        <v>41</v>
      </c>
      <c r="H30" s="25"/>
      <c r="I30" s="25"/>
      <c r="J30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6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1"/>
  <sheetViews>
    <sheetView topLeftCell="A5" zoomScale="85" zoomScaleNormal="85" zoomScaleSheetLayoutView="100" workbookViewId="0">
      <selection activeCell="F18" sqref="F18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6" width="7.5703125" style="1" customWidth="1"/>
    <col min="7" max="7" width="8.28515625" style="1" customWidth="1"/>
    <col min="8" max="8" width="8.85546875" style="1" customWidth="1"/>
    <col min="9" max="9" width="9.285156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7" x14ac:dyDescent="0.2">
      <c r="A6" s="40" t="s">
        <v>2</v>
      </c>
      <c r="B6" s="40"/>
      <c r="C6" s="40"/>
      <c r="D6" s="40"/>
      <c r="E6" s="41" t="s">
        <v>45</v>
      </c>
      <c r="F6" s="41"/>
      <c r="G6" s="41"/>
      <c r="H6" s="41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 - JUN, 2025</v>
      </c>
      <c r="M8" s="31"/>
      <c r="N8" s="31"/>
    </row>
    <row r="10" spans="1:17" x14ac:dyDescent="0.2">
      <c r="A10" s="4" t="s">
        <v>8</v>
      </c>
      <c r="B10" s="31" t="str">
        <f>'1'!B10</f>
        <v>MII. GUILLERMO PALACIOS PITALUA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7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  <c r="Q13" s="23"/>
    </row>
    <row r="14" spans="1:17" s="11" customFormat="1" x14ac:dyDescent="0.2">
      <c r="A14" s="8" t="s">
        <v>34</v>
      </c>
      <c r="B14" s="9" t="s">
        <v>44</v>
      </c>
      <c r="C14" s="9" t="s">
        <v>36</v>
      </c>
      <c r="D14" s="9" t="s">
        <v>32</v>
      </c>
      <c r="E14" s="9">
        <v>40</v>
      </c>
      <c r="F14" s="9">
        <v>40</v>
      </c>
      <c r="G14" s="9"/>
      <c r="H14" s="10" t="s">
        <v>25</v>
      </c>
      <c r="I14" s="10" t="s">
        <v>25</v>
      </c>
      <c r="J14" s="10" t="s">
        <v>25</v>
      </c>
      <c r="K14" s="10" t="s">
        <v>25</v>
      </c>
      <c r="L14" s="10">
        <v>0</v>
      </c>
      <c r="M14" s="9">
        <v>89.2</v>
      </c>
      <c r="N14" s="15">
        <v>0.65</v>
      </c>
    </row>
    <row r="15" spans="1:17" s="11" customFormat="1" x14ac:dyDescent="0.2">
      <c r="A15" s="8" t="s">
        <v>34</v>
      </c>
      <c r="B15" s="9" t="s">
        <v>42</v>
      </c>
      <c r="C15" s="9" t="s">
        <v>35</v>
      </c>
      <c r="D15" s="9" t="s">
        <v>32</v>
      </c>
      <c r="E15" s="9">
        <v>37</v>
      </c>
      <c r="F15" s="9">
        <v>37</v>
      </c>
      <c r="G15" s="9"/>
      <c r="H15" s="10" t="s">
        <v>25</v>
      </c>
      <c r="I15" s="10" t="s">
        <v>25</v>
      </c>
      <c r="J15" s="10" t="s">
        <v>25</v>
      </c>
      <c r="K15" s="10" t="s">
        <v>25</v>
      </c>
      <c r="L15" s="10">
        <v>0</v>
      </c>
      <c r="M15" s="9">
        <v>85.81</v>
      </c>
      <c r="N15" s="15">
        <v>0.59</v>
      </c>
    </row>
    <row r="16" spans="1:17" s="11" customFormat="1" x14ac:dyDescent="0.2">
      <c r="A16" s="8" t="s">
        <v>34</v>
      </c>
      <c r="B16" s="9" t="s">
        <v>44</v>
      </c>
      <c r="C16" s="9" t="s">
        <v>35</v>
      </c>
      <c r="D16" s="9" t="s">
        <v>32</v>
      </c>
      <c r="E16" s="9">
        <v>37</v>
      </c>
      <c r="F16" s="9">
        <v>37</v>
      </c>
      <c r="G16" s="9"/>
      <c r="H16" s="10" t="s">
        <v>25</v>
      </c>
      <c r="I16" s="10" t="s">
        <v>25</v>
      </c>
      <c r="J16" s="10" t="s">
        <v>25</v>
      </c>
      <c r="K16" s="10" t="s">
        <v>25</v>
      </c>
      <c r="L16" s="10">
        <v>0</v>
      </c>
      <c r="M16" s="9">
        <v>85.94</v>
      </c>
      <c r="N16" s="15">
        <v>0.59</v>
      </c>
    </row>
    <row r="17" spans="1:14" s="11" customFormat="1" ht="25.5" x14ac:dyDescent="0.2">
      <c r="A17" s="8" t="s">
        <v>37</v>
      </c>
      <c r="B17" s="9" t="s">
        <v>44</v>
      </c>
      <c r="C17" s="9" t="s">
        <v>38</v>
      </c>
      <c r="D17" s="9" t="s">
        <v>32</v>
      </c>
      <c r="E17" s="9">
        <v>31</v>
      </c>
      <c r="F17" s="9">
        <v>31</v>
      </c>
      <c r="G17" s="9"/>
      <c r="H17" s="10" t="s">
        <v>25</v>
      </c>
      <c r="I17" s="10" t="s">
        <v>25</v>
      </c>
      <c r="J17" s="10" t="s">
        <v>25</v>
      </c>
      <c r="K17" s="10" t="s">
        <v>25</v>
      </c>
      <c r="L17" s="10">
        <v>0</v>
      </c>
      <c r="M17" s="9">
        <v>90</v>
      </c>
      <c r="N17" s="15">
        <v>0.7419</v>
      </c>
    </row>
    <row r="18" spans="1:14" s="11" customFormat="1" ht="25.5" x14ac:dyDescent="0.2">
      <c r="A18" s="8" t="s">
        <v>37</v>
      </c>
      <c r="B18" s="9" t="s">
        <v>44</v>
      </c>
      <c r="C18" s="9" t="s">
        <v>39</v>
      </c>
      <c r="D18" s="9" t="s">
        <v>32</v>
      </c>
      <c r="E18" s="9">
        <v>13</v>
      </c>
      <c r="F18" s="9">
        <v>13</v>
      </c>
      <c r="G18" s="9"/>
      <c r="H18" s="10" t="s">
        <v>25</v>
      </c>
      <c r="I18" s="10" t="s">
        <v>25</v>
      </c>
      <c r="J18" s="10" t="s">
        <v>25</v>
      </c>
      <c r="K18" s="10" t="s">
        <v>25</v>
      </c>
      <c r="L18" s="10">
        <v>0</v>
      </c>
      <c r="M18" s="9">
        <v>86.15</v>
      </c>
      <c r="N18" s="15">
        <v>0.69230000000000003</v>
      </c>
    </row>
    <row r="19" spans="1:14" s="11" customFormat="1" x14ac:dyDescent="0.2">
      <c r="A19" s="9"/>
      <c r="B19" s="21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158</v>
      </c>
      <c r="F22" s="17">
        <f>SUM(F14:F21)</f>
        <v>158</v>
      </c>
      <c r="G22" s="17">
        <f>SUM(G14:G21)</f>
        <v>0</v>
      </c>
      <c r="H22" s="18">
        <f>SUM(F22:G22)/E22</f>
        <v>1</v>
      </c>
      <c r="I22" s="17">
        <f t="shared" ref="I22" si="0">(E22-SUM(F22:G22))-K22</f>
        <v>0</v>
      </c>
      <c r="J22" s="18">
        <f t="shared" ref="J22" si="1">I22/E22</f>
        <v>0</v>
      </c>
      <c r="K22" s="17">
        <f>SUM(K14:K21)</f>
        <v>0</v>
      </c>
      <c r="L22" s="18">
        <f t="shared" ref="L22" si="2">K22/E22</f>
        <v>0</v>
      </c>
      <c r="M22" s="17">
        <f>AVERAGE(M14:M21)</f>
        <v>87.42</v>
      </c>
      <c r="N22" s="19">
        <f>AVERAGE(N14:N21)</f>
        <v>0.65284000000000009</v>
      </c>
    </row>
    <row r="24" spans="1:14" ht="120" customHeight="1" x14ac:dyDescent="0.2">
      <c r="A24" s="34" t="s">
        <v>26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6" spans="1:14" x14ac:dyDescent="0.2">
      <c r="A26" s="12"/>
    </row>
    <row r="27" spans="1:14" x14ac:dyDescent="0.2">
      <c r="B27" s="28" t="s">
        <v>27</v>
      </c>
      <c r="C27" s="28"/>
      <c r="D27" s="28"/>
      <c r="G27" s="29" t="s">
        <v>28</v>
      </c>
      <c r="H27" s="29"/>
      <c r="I27" s="29"/>
      <c r="J27" s="29"/>
    </row>
    <row r="28" spans="1:14" ht="62.25" customHeight="1" x14ac:dyDescent="0.2">
      <c r="B28" s="30"/>
      <c r="C28" s="30"/>
      <c r="D28" s="30"/>
      <c r="G28" s="31"/>
      <c r="H28" s="31"/>
      <c r="I28" s="31"/>
      <c r="J28" s="31"/>
    </row>
    <row r="29" spans="1:14" hidden="1" x14ac:dyDescent="0.2">
      <c r="A29" s="24" t="e">
        <v>#REF!</v>
      </c>
      <c r="B29" s="24"/>
      <c r="C29" s="6"/>
      <c r="E29" s="24"/>
      <c r="F29" s="24"/>
      <c r="G29" s="24"/>
      <c r="H29" s="24"/>
    </row>
    <row r="30" spans="1:14" hidden="1" x14ac:dyDescent="0.2"/>
    <row r="31" spans="1:14" ht="45" customHeight="1" x14ac:dyDescent="0.2">
      <c r="B31" s="25" t="str">
        <f>B10</f>
        <v>MII. GUILLERMO PALACIOS PITALUA</v>
      </c>
      <c r="C31" s="25"/>
      <c r="D31" s="25"/>
      <c r="E31" s="13"/>
      <c r="F31" s="13"/>
      <c r="G31" s="25" t="s">
        <v>41</v>
      </c>
      <c r="H31" s="25"/>
      <c r="I31" s="25"/>
      <c r="J31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5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abSelected="1" topLeftCell="A10"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9" width="7.5703125" style="1" customWidth="1"/>
    <col min="10" max="10" width="11.5703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 - JUN, 2025</v>
      </c>
      <c r="M8" s="31"/>
      <c r="N8" s="31"/>
    </row>
    <row r="10" spans="1:14" x14ac:dyDescent="0.2">
      <c r="A10" s="4" t="s">
        <v>8</v>
      </c>
      <c r="B10" s="31" t="str">
        <f>'1'!B10</f>
        <v>MII. GUILLERMO PALACIOS PITALUA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34</v>
      </c>
      <c r="B14" s="9" t="s">
        <v>46</v>
      </c>
      <c r="C14" s="9" t="s">
        <v>36</v>
      </c>
      <c r="D14" s="9" t="s">
        <v>32</v>
      </c>
      <c r="E14" s="9">
        <v>40</v>
      </c>
      <c r="F14" s="9">
        <v>33</v>
      </c>
      <c r="G14" s="9"/>
      <c r="H14" s="10" t="s">
        <v>25</v>
      </c>
      <c r="I14" s="43">
        <v>7</v>
      </c>
      <c r="J14" s="10" t="s">
        <v>25</v>
      </c>
      <c r="K14" s="10" t="s">
        <v>25</v>
      </c>
      <c r="L14" s="10">
        <v>0</v>
      </c>
      <c r="M14" s="9">
        <v>89.2</v>
      </c>
      <c r="N14" s="15">
        <v>0.65</v>
      </c>
    </row>
    <row r="15" spans="1:14" s="11" customFormat="1" x14ac:dyDescent="0.2">
      <c r="A15" s="8" t="s">
        <v>34</v>
      </c>
      <c r="B15" s="9" t="s">
        <v>47</v>
      </c>
      <c r="C15" s="9" t="s">
        <v>36</v>
      </c>
      <c r="D15" s="9" t="s">
        <v>32</v>
      </c>
      <c r="E15" s="9">
        <v>40</v>
      </c>
      <c r="F15" s="9">
        <v>33</v>
      </c>
      <c r="G15" s="9"/>
      <c r="H15" s="10" t="s">
        <v>25</v>
      </c>
      <c r="I15" s="43">
        <v>7</v>
      </c>
      <c r="J15" s="10" t="s">
        <v>25</v>
      </c>
      <c r="K15" s="10" t="s">
        <v>25</v>
      </c>
      <c r="L15" s="10">
        <v>0</v>
      </c>
      <c r="M15" s="9">
        <v>89.2</v>
      </c>
      <c r="N15" s="15">
        <v>0.65</v>
      </c>
    </row>
    <row r="16" spans="1:14" s="11" customFormat="1" x14ac:dyDescent="0.2">
      <c r="A16" s="8" t="s">
        <v>34</v>
      </c>
      <c r="B16" s="9" t="s">
        <v>48</v>
      </c>
      <c r="C16" s="9" t="s">
        <v>36</v>
      </c>
      <c r="D16" s="9" t="s">
        <v>32</v>
      </c>
      <c r="E16" s="9">
        <v>40</v>
      </c>
      <c r="F16" s="9">
        <v>33</v>
      </c>
      <c r="G16" s="9"/>
      <c r="H16" s="10" t="s">
        <v>25</v>
      </c>
      <c r="I16" s="43">
        <v>7</v>
      </c>
      <c r="J16" s="10" t="s">
        <v>25</v>
      </c>
      <c r="K16" s="10" t="s">
        <v>25</v>
      </c>
      <c r="L16" s="10">
        <v>0</v>
      </c>
      <c r="M16" s="9">
        <v>89.2</v>
      </c>
      <c r="N16" s="15">
        <v>0.65</v>
      </c>
    </row>
    <row r="17" spans="1:14" s="11" customFormat="1" x14ac:dyDescent="0.2">
      <c r="A17" s="8" t="s">
        <v>34</v>
      </c>
      <c r="B17" s="9" t="s">
        <v>46</v>
      </c>
      <c r="C17" s="9" t="s">
        <v>35</v>
      </c>
      <c r="D17" s="9" t="s">
        <v>32</v>
      </c>
      <c r="E17" s="9">
        <v>37</v>
      </c>
      <c r="F17" s="9">
        <v>37</v>
      </c>
      <c r="G17" s="9"/>
      <c r="H17" s="10" t="s">
        <v>25</v>
      </c>
      <c r="I17" s="43">
        <v>0</v>
      </c>
      <c r="J17" s="10" t="s">
        <v>25</v>
      </c>
      <c r="K17" s="10" t="s">
        <v>25</v>
      </c>
      <c r="L17" s="10">
        <v>0</v>
      </c>
      <c r="M17" s="9">
        <v>85.81</v>
      </c>
      <c r="N17" s="15">
        <v>0.59</v>
      </c>
    </row>
    <row r="18" spans="1:14" s="11" customFormat="1" x14ac:dyDescent="0.2">
      <c r="A18" s="8" t="s">
        <v>34</v>
      </c>
      <c r="B18" s="9" t="s">
        <v>47</v>
      </c>
      <c r="C18" s="9" t="s">
        <v>35</v>
      </c>
      <c r="D18" s="9" t="s">
        <v>32</v>
      </c>
      <c r="E18" s="9">
        <v>37</v>
      </c>
      <c r="F18" s="9">
        <v>37</v>
      </c>
      <c r="G18" s="9"/>
      <c r="H18" s="10" t="s">
        <v>25</v>
      </c>
      <c r="I18" s="43">
        <v>0</v>
      </c>
      <c r="J18" s="10" t="s">
        <v>25</v>
      </c>
      <c r="K18" s="10" t="s">
        <v>25</v>
      </c>
      <c r="L18" s="10">
        <v>0</v>
      </c>
      <c r="M18" s="9">
        <v>85.81</v>
      </c>
      <c r="N18" s="15">
        <v>0.59</v>
      </c>
    </row>
    <row r="19" spans="1:14" s="11" customFormat="1" x14ac:dyDescent="0.2">
      <c r="A19" s="8" t="s">
        <v>34</v>
      </c>
      <c r="B19" s="9" t="s">
        <v>48</v>
      </c>
      <c r="C19" s="9" t="s">
        <v>35</v>
      </c>
      <c r="D19" s="9" t="s">
        <v>32</v>
      </c>
      <c r="E19" s="9">
        <v>37</v>
      </c>
      <c r="F19" s="9">
        <v>37</v>
      </c>
      <c r="G19" s="9"/>
      <c r="H19" s="10" t="s">
        <v>25</v>
      </c>
      <c r="I19" s="43">
        <v>0</v>
      </c>
      <c r="J19" s="10" t="s">
        <v>25</v>
      </c>
      <c r="K19" s="10" t="s">
        <v>25</v>
      </c>
      <c r="L19" s="10">
        <v>0</v>
      </c>
      <c r="M19" s="9">
        <v>85.81</v>
      </c>
      <c r="N19" s="15">
        <v>0.59</v>
      </c>
    </row>
    <row r="20" spans="1:14" s="11" customFormat="1" ht="25.5" x14ac:dyDescent="0.2">
      <c r="A20" s="8" t="s">
        <v>37</v>
      </c>
      <c r="B20" s="9"/>
      <c r="C20" s="9" t="s">
        <v>38</v>
      </c>
      <c r="D20" s="9" t="s">
        <v>32</v>
      </c>
      <c r="E20" s="9">
        <v>31</v>
      </c>
      <c r="F20" s="9">
        <v>29</v>
      </c>
      <c r="G20" s="9"/>
      <c r="H20" s="10" t="s">
        <v>25</v>
      </c>
      <c r="I20" s="43">
        <v>2</v>
      </c>
      <c r="J20" s="10" t="s">
        <v>25</v>
      </c>
      <c r="K20" s="10" t="s">
        <v>25</v>
      </c>
      <c r="L20" s="10">
        <v>0</v>
      </c>
      <c r="M20" s="9">
        <v>90</v>
      </c>
      <c r="N20" s="15">
        <v>0.7419</v>
      </c>
    </row>
    <row r="21" spans="1:14" s="11" customFormat="1" ht="25.5" x14ac:dyDescent="0.2">
      <c r="A21" s="8" t="s">
        <v>37</v>
      </c>
      <c r="B21" s="9"/>
      <c r="C21" s="9" t="s">
        <v>38</v>
      </c>
      <c r="D21" s="9" t="s">
        <v>32</v>
      </c>
      <c r="E21" s="9">
        <v>31</v>
      </c>
      <c r="F21" s="9">
        <v>29</v>
      </c>
      <c r="G21" s="9"/>
      <c r="H21" s="10" t="s">
        <v>25</v>
      </c>
      <c r="I21" s="43">
        <v>2</v>
      </c>
      <c r="J21" s="10" t="s">
        <v>25</v>
      </c>
      <c r="K21" s="10" t="s">
        <v>25</v>
      </c>
      <c r="L21" s="10">
        <v>0</v>
      </c>
      <c r="M21" s="9">
        <v>90</v>
      </c>
      <c r="N21" s="15">
        <v>0.7419</v>
      </c>
    </row>
    <row r="22" spans="1:14" s="11" customFormat="1" ht="25.5" x14ac:dyDescent="0.2">
      <c r="A22" s="8" t="s">
        <v>37</v>
      </c>
      <c r="B22" s="9"/>
      <c r="C22" s="9" t="s">
        <v>39</v>
      </c>
      <c r="D22" s="9" t="s">
        <v>32</v>
      </c>
      <c r="E22" s="9">
        <v>13</v>
      </c>
      <c r="F22" s="9">
        <v>11</v>
      </c>
      <c r="G22" s="9"/>
      <c r="H22" s="10" t="s">
        <v>25</v>
      </c>
      <c r="I22" s="43">
        <v>2</v>
      </c>
      <c r="J22" s="10" t="s">
        <v>25</v>
      </c>
      <c r="K22" s="10" t="s">
        <v>25</v>
      </c>
      <c r="L22" s="10">
        <v>0</v>
      </c>
      <c r="M22" s="9">
        <v>86.15</v>
      </c>
      <c r="N22" s="15">
        <v>0.69230000000000003</v>
      </c>
    </row>
    <row r="23" spans="1:14" s="11" customFormat="1" ht="25.5" x14ac:dyDescent="0.2">
      <c r="A23" s="8" t="s">
        <v>37</v>
      </c>
      <c r="B23" s="9"/>
      <c r="C23" s="9" t="s">
        <v>39</v>
      </c>
      <c r="D23" s="9" t="s">
        <v>32</v>
      </c>
      <c r="E23" s="9">
        <v>13</v>
      </c>
      <c r="F23" s="9">
        <v>11</v>
      </c>
      <c r="G23" s="9"/>
      <c r="H23" s="10" t="s">
        <v>25</v>
      </c>
      <c r="I23" s="43">
        <v>2</v>
      </c>
      <c r="J23" s="10" t="s">
        <v>25</v>
      </c>
      <c r="K23" s="10" t="s">
        <v>25</v>
      </c>
      <c r="L23" s="10">
        <v>0</v>
      </c>
      <c r="M23" s="9">
        <v>86.15</v>
      </c>
      <c r="N23" s="15">
        <v>0.69230000000000003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44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44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319</v>
      </c>
      <c r="F26" s="17">
        <f>SUM(F14:F25)</f>
        <v>290</v>
      </c>
      <c r="G26" s="17">
        <f>SUM(G14:G25)</f>
        <v>0</v>
      </c>
      <c r="H26" s="18">
        <f>SUM(F26:G26)/E26</f>
        <v>0.90909090909090906</v>
      </c>
      <c r="I26" s="17">
        <f t="shared" ref="I26" si="0">(E26-SUM(F26:G26))-K26</f>
        <v>29</v>
      </c>
      <c r="J26" s="18">
        <f t="shared" ref="J26" si="1">I26/E26</f>
        <v>9.0909090909090912E-2</v>
      </c>
      <c r="K26" s="17">
        <f>SUM(K14:K25)</f>
        <v>0</v>
      </c>
      <c r="L26" s="18">
        <f t="shared" ref="L26" si="2">K26/E26</f>
        <v>0</v>
      </c>
      <c r="M26" s="17">
        <f>AVERAGE(M14:M25)</f>
        <v>87.73299999999999</v>
      </c>
      <c r="N26" s="19">
        <f>AVERAGE(N14:N25)</f>
        <v>0.65884000000000009</v>
      </c>
    </row>
    <row r="28" spans="1:14" ht="120" customHeight="1" x14ac:dyDescent="0.2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30" spans="1:14" x14ac:dyDescent="0.2">
      <c r="A30" s="12"/>
    </row>
    <row r="31" spans="1:14" x14ac:dyDescent="0.2">
      <c r="B31" s="28" t="s">
        <v>27</v>
      </c>
      <c r="C31" s="28"/>
      <c r="D31" s="28"/>
      <c r="G31" s="29" t="s">
        <v>28</v>
      </c>
      <c r="H31" s="29"/>
      <c r="I31" s="29"/>
      <c r="J31" s="29"/>
    </row>
    <row r="32" spans="1:14" ht="62.25" customHeight="1" x14ac:dyDescent="0.2">
      <c r="B32" s="30"/>
      <c r="C32" s="30"/>
      <c r="D32" s="30"/>
      <c r="G32" s="31"/>
      <c r="H32" s="31"/>
      <c r="I32" s="31"/>
      <c r="J32" s="31"/>
    </row>
    <row r="33" spans="1:10" hidden="1" x14ac:dyDescent="0.2">
      <c r="A33" s="24" t="e">
        <v>#REF!</v>
      </c>
      <c r="B33" s="24"/>
      <c r="C33" s="6"/>
      <c r="E33" s="24"/>
      <c r="F33" s="24"/>
      <c r="G33" s="24"/>
      <c r="H33" s="24"/>
    </row>
    <row r="34" spans="1:10" hidden="1" x14ac:dyDescent="0.2"/>
    <row r="35" spans="1:10" ht="45" customHeight="1" x14ac:dyDescent="0.2">
      <c r="B35" s="25" t="str">
        <f>B10</f>
        <v>MII. GUILLERMO PALACIOS PITALUA</v>
      </c>
      <c r="C35" s="25"/>
      <c r="D35" s="25"/>
      <c r="E35" s="13"/>
      <c r="F35" s="13"/>
      <c r="G35" s="25" t="s">
        <v>41</v>
      </c>
      <c r="H35" s="25"/>
      <c r="I35" s="25"/>
      <c r="J35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4" zoomScale="85" zoomScaleNormal="85" zoomScaleSheetLayoutView="100" workbookViewId="0">
      <selection activeCell="A26" sqref="A21:XFD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/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 - JUN, 2025</v>
      </c>
      <c r="M8" s="31"/>
      <c r="N8" s="31"/>
    </row>
    <row r="10" spans="1:14" x14ac:dyDescent="0.2">
      <c r="A10" s="4" t="s">
        <v>8</v>
      </c>
      <c r="B10" s="31" t="str">
        <f>'1'!B10</f>
        <v>MII. GUILLERMO PALACIOS PITALUA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34</v>
      </c>
      <c r="B14" s="9"/>
      <c r="C14" s="9" t="s">
        <v>36</v>
      </c>
      <c r="D14" s="9" t="s">
        <v>32</v>
      </c>
      <c r="E14" s="9">
        <v>40</v>
      </c>
      <c r="F14" s="9"/>
      <c r="G14" s="9"/>
      <c r="H14" s="10"/>
      <c r="I14" s="9"/>
      <c r="J14" s="10"/>
      <c r="K14" s="9"/>
      <c r="L14" s="10">
        <f>K14/E14</f>
        <v>0</v>
      </c>
      <c r="M14" s="9"/>
      <c r="N14" s="15"/>
    </row>
    <row r="15" spans="1:14" s="11" customFormat="1" x14ac:dyDescent="0.2">
      <c r="A15" s="8" t="s">
        <v>34</v>
      </c>
      <c r="B15" s="9"/>
      <c r="C15" s="9" t="s">
        <v>35</v>
      </c>
      <c r="D15" s="9" t="s">
        <v>32</v>
      </c>
      <c r="E15" s="9">
        <v>37</v>
      </c>
      <c r="F15" s="9"/>
      <c r="G15" s="9"/>
      <c r="H15" s="10"/>
      <c r="I15" s="9"/>
      <c r="J15" s="10"/>
      <c r="K15" s="9"/>
      <c r="L15" s="10">
        <f t="shared" ref="L15:L17" si="0">K15/E15</f>
        <v>0</v>
      </c>
      <c r="M15" s="9"/>
      <c r="N15" s="15"/>
    </row>
    <row r="16" spans="1:14" s="11" customFormat="1" ht="25.5" x14ac:dyDescent="0.2">
      <c r="A16" s="8" t="s">
        <v>37</v>
      </c>
      <c r="B16" s="9"/>
      <c r="C16" s="9" t="s">
        <v>38</v>
      </c>
      <c r="D16" s="9" t="s">
        <v>32</v>
      </c>
      <c r="E16" s="9">
        <v>31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ht="25.5" x14ac:dyDescent="0.2">
      <c r="A17" s="8" t="s">
        <v>37</v>
      </c>
      <c r="B17" s="9"/>
      <c r="C17" s="9" t="s">
        <v>39</v>
      </c>
      <c r="D17" s="9" t="s">
        <v>32</v>
      </c>
      <c r="E17" s="9">
        <v>13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121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ref="I21" si="1">(E21-SUM(F21:G21))-K21</f>
        <v>121</v>
      </c>
      <c r="J21" s="18">
        <f t="shared" ref="J21" si="2">I21/E21</f>
        <v>1</v>
      </c>
      <c r="K21" s="17">
        <f>SUM(K14:K20)</f>
        <v>0</v>
      </c>
      <c r="L21" s="18">
        <f t="shared" ref="L21" si="3">K21/E21</f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">
      <c r="A25" s="12"/>
    </row>
    <row r="26" spans="1:14" x14ac:dyDescent="0.2">
      <c r="B26" s="28" t="s">
        <v>27</v>
      </c>
      <c r="C26" s="28"/>
      <c r="D26" s="28"/>
      <c r="G26" s="29" t="s">
        <v>28</v>
      </c>
      <c r="H26" s="29"/>
      <c r="I26" s="29"/>
      <c r="J26" s="29"/>
    </row>
    <row r="27" spans="1:14" ht="62.25" customHeight="1" x14ac:dyDescent="0.2">
      <c r="B27" s="30"/>
      <c r="C27" s="30"/>
      <c r="D27" s="30"/>
      <c r="G27" s="31"/>
      <c r="H27" s="31"/>
      <c r="I27" s="31"/>
      <c r="J27" s="31"/>
    </row>
    <row r="28" spans="1:14" hidden="1" x14ac:dyDescent="0.2">
      <c r="A28" s="24" t="e">
        <v>#REF!</v>
      </c>
      <c r="B28" s="24"/>
      <c r="C28" s="6"/>
      <c r="E28" s="24"/>
      <c r="F28" s="24"/>
      <c r="G28" s="24"/>
      <c r="H28" s="24"/>
    </row>
    <row r="29" spans="1:14" hidden="1" x14ac:dyDescent="0.2"/>
    <row r="30" spans="1:14" ht="45" customHeight="1" x14ac:dyDescent="0.2">
      <c r="B30" s="25" t="str">
        <f>B10</f>
        <v>MII. GUILLERMO PALACIOS PITALUA</v>
      </c>
      <c r="C30" s="25"/>
      <c r="D30" s="25"/>
      <c r="E30" s="13"/>
      <c r="F30" s="13"/>
      <c r="G30" s="25"/>
      <c r="H30" s="25"/>
      <c r="I30" s="25"/>
      <c r="J30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2025-06-06T19:31:05Z</dcterms:modified>
  <cp:category/>
  <cp:contentStatus/>
</cp:coreProperties>
</file>