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pv04\Downloads\"/>
    </mc:Choice>
  </mc:AlternateContent>
  <xr:revisionPtr revIDLastSave="0" documentId="8_{4511011A-128C-4049-92DE-C6CBCB8F65F6}" xr6:coauthVersionLast="47" xr6:coauthVersionMax="47" xr10:uidLastSave="{00000000-0000-0000-0000-000000000000}"/>
  <bookViews>
    <workbookView xWindow="-103" yWindow="-103" windowWidth="16663" windowHeight="8863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externalReferences>
    <externalReference r:id="rId6"/>
  </externalReferences>
  <definedNames>
    <definedName name="_xlnm.Print_Area" localSheetId="0">'1'!$A$1:$N$26</definedName>
    <definedName name="_xlnm.Print_Area" localSheetId="1">'2'!#REF!</definedName>
    <definedName name="_xlnm.Print_Area" localSheetId="2">'3'!$A$1:$N$38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23" l="1"/>
  <c r="N16" i="23"/>
  <c r="L16" i="23"/>
  <c r="N15" i="23"/>
  <c r="L15" i="23"/>
  <c r="N14" i="23"/>
  <c r="L14" i="23"/>
  <c r="N18" i="22"/>
  <c r="L18" i="22"/>
  <c r="N17" i="22"/>
  <c r="N16" i="22"/>
  <c r="N15" i="22"/>
  <c r="N14" i="22"/>
  <c r="L17" i="22" l="1"/>
  <c r="L16" i="22"/>
  <c r="L15" i="22"/>
  <c r="L14" i="22"/>
  <c r="N16" i="10"/>
  <c r="N15" i="10"/>
  <c r="N14" i="10"/>
  <c r="L17" i="10"/>
  <c r="M26" i="10" l="1"/>
  <c r="K26" i="10"/>
  <c r="G26" i="10"/>
  <c r="F26" i="10"/>
  <c r="E26" i="10"/>
  <c r="L16" i="10"/>
  <c r="L15" i="10"/>
  <c r="N26" i="10"/>
  <c r="L14" i="10"/>
  <c r="L20" i="25"/>
  <c r="L22" i="25"/>
  <c r="L23" i="25"/>
  <c r="L24" i="25"/>
  <c r="L25" i="25"/>
  <c r="C26" i="25"/>
  <c r="D26" i="25"/>
  <c r="E26" i="25"/>
  <c r="I26" i="25" s="1"/>
  <c r="J26" i="25" s="1"/>
  <c r="I26" i="10" l="1"/>
  <c r="J26" i="10" s="1"/>
  <c r="L26" i="10"/>
  <c r="L26" i="25"/>
  <c r="H26" i="25"/>
  <c r="H26" i="10"/>
  <c r="L21" i="25"/>
  <c r="N28" i="25"/>
  <c r="M28" i="25"/>
  <c r="K28" i="25"/>
  <c r="G28" i="25"/>
  <c r="F28" i="25"/>
  <c r="E27" i="25"/>
  <c r="I27" i="25" s="1"/>
  <c r="J27" i="25" s="1"/>
  <c r="D27" i="25"/>
  <c r="C27" i="25"/>
  <c r="A27" i="25"/>
  <c r="A26" i="25"/>
  <c r="L27" i="25" l="1"/>
  <c r="H27" i="25"/>
  <c r="E28" i="25"/>
  <c r="I28" i="25" l="1"/>
  <c r="J28" i="25" s="1"/>
  <c r="L28" i="25"/>
  <c r="H28" i="25"/>
  <c r="H8" i="25"/>
  <c r="B37" i="25" l="1"/>
  <c r="B10" i="25"/>
  <c r="B34" i="23"/>
  <c r="B10" i="23"/>
  <c r="B35" i="22"/>
  <c r="B10" i="22"/>
  <c r="B10" i="10"/>
  <c r="B3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FB0947D-44BF-40A5-8AF3-37B86814AAE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8A32CC79-9753-4CFA-A9E2-60BB2AEE1FFB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6E841376-86EA-437A-8BAF-AABDF235572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4DB78ED2-381A-47C9-921A-7FC9A4849C6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79D6477B-D6DB-4EDF-ADBB-F77AD2B8C93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D775F55C-68BE-43D9-B552-8067650C9455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16F2876B-7C32-4E86-A1BB-1E2C41D5BC3F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D75D1AD1-C392-4E9A-9649-33C74ED17683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C4A4743B-A3CB-49B0-AF32-6C13B3DD9EFD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<sst xmlns="http://schemas.openxmlformats.org/spreadsheetml/2006/main" count="230" uniqueCount="48">
  <si>
    <t>Reporte Parcial y Final del Semestre</t>
  </si>
  <si>
    <t>SUBDIRECCIÓN ACADÉMICA</t>
  </si>
  <si>
    <t>Reporte No.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</si>
  <si>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</si>
  <si>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</si>
  <si>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</si>
  <si>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</si>
  <si>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</si>
  <si>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</si>
  <si>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</si>
  <si>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</si>
  <si>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</si>
  <si>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</si>
  <si>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</si>
  <si>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</si>
  <si>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</si>
  <si>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</si>
  <si>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</si>
  <si>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</si>
  <si>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</si>
  <si>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</si>
  <si>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</si>
  <si>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</si>
  <si>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</si>
  <si>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</si>
  <si>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</si>
  <si>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</si>
  <si>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INSTITUTO TECNOLÓGICO SUPERIOR DE SAN ANDRÉS TUXTLA</t>
  </si>
  <si>
    <t>INFORMATICA</t>
  </si>
  <si>
    <t>IINF</t>
  </si>
  <si>
    <t xml:space="preserve">DIVISIÓN DE INGENIERÍA </t>
  </si>
  <si>
    <t>ISC. MARCOS CAGAL ORTIZ</t>
  </si>
  <si>
    <t>FEVRERO . JUNIO 2024</t>
  </si>
  <si>
    <t>.</t>
  </si>
  <si>
    <t>ISC. MARCOS ORTIZ CAGAL</t>
  </si>
  <si>
    <t>IMEC</t>
  </si>
  <si>
    <t>FEBRERO - JUNIO 2025</t>
  </si>
  <si>
    <t>DESARROLLO SYSASIGNATURA</t>
  </si>
  <si>
    <t>DESARROLLO SUSTENTABLE</t>
  </si>
  <si>
    <t>TALLER DE LEGISLACION INFORMATICA</t>
  </si>
  <si>
    <t>ARQUITECTURA DE COMPUTADORAS</t>
  </si>
  <si>
    <t>PROGRAMACION BASICA</t>
  </si>
  <si>
    <t>210-A</t>
  </si>
  <si>
    <t>410-A</t>
  </si>
  <si>
    <t>211-A</t>
  </si>
  <si>
    <t>II</t>
  </si>
  <si>
    <t>III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</si>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</sst>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5" fontId="4" fillId="0" borderId="8" xfId="2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65" fontId="4" fillId="0" borderId="1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5" name="Imagen 4" descr="Inicio - TecNM Celaya">
          <a:extLst>
            <a:ext uri="{FF2B5EF4-FFF2-40B4-BE49-F238E27FC236}">
              <a16:creationId xmlns:a16="http://schemas.microsoft.com/office/drawing/2014/main" id="{63430B0B-093F-4819-883A-130D891D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9B201E44-ADEA-412D-B455-34A3EDF80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56059" y="22411"/>
          <a:ext cx="1365837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6F76880C-5B79-4CD7-BDA6-9F65C1B9C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4</xdr:row>
      <xdr:rowOff>128950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2E7622-89C1-46D0-80C9-D667BA744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2442" y="56031"/>
          <a:ext cx="1365837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6" name="Imagen 5" descr="Inicio - TecNM Celaya">
          <a:extLst>
            <a:ext uri="{FF2B5EF4-FFF2-40B4-BE49-F238E27FC236}">
              <a16:creationId xmlns:a16="http://schemas.microsoft.com/office/drawing/2014/main" id="{8FA93A27-EC38-4CB3-9D0D-B96900F40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683558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2446723</xdr:colOff>
      <xdr:row>4</xdr:row>
      <xdr:rowOff>120166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B64078D4-3869-44C6-8348-5C4294062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6723" cy="13829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ERCER%20%20REPORTE%20PARCI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Final"/>
    </sheetNames>
    <sheetDataSet>
      <sheetData sheetId="0">
        <row r="10">
          <cell r="B10" t="str">
            <v>L.I. SERGIO PELAYO VAQUERO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opLeftCell="B7" zoomScale="119" zoomScaleNormal="85" zoomScaleSheetLayoutView="100" workbookViewId="0">
      <selection activeCell="A6" sqref="A6:D6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3">
      <c r="A2" s="24"/>
      <c r="B2" s="24"/>
      <c r="C2" s="24"/>
      <c r="E2" s="24"/>
      <c r="F2" s="24"/>
      <c r="G2" s="24"/>
      <c r="H2" s="24"/>
      <c r="I2" s="24"/>
      <c r="J2" s="24"/>
      <c r="K2" s="24"/>
    </row>
    <row r="3" spans="1:14" x14ac:dyDescent="0.3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4" x14ac:dyDescent="0.3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55" t="s">
        <v>30</v>
      </c>
      <c r="B6" s="55"/>
      <c r="C6" s="55"/>
      <c r="D6" s="55"/>
      <c r="E6" s="56" t="s">
        <v>28</v>
      </c>
      <c r="F6" s="56"/>
      <c r="G6" s="56"/>
      <c r="H6" s="56"/>
      <c r="I6" s="3"/>
      <c r="J6" s="3"/>
      <c r="K6" s="3"/>
      <c r="L6" s="3"/>
      <c r="M6" s="3"/>
      <c r="N6" s="3"/>
    </row>
    <row r="7" spans="1:14" x14ac:dyDescent="0.3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</row>
    <row r="8" spans="1:14" ht="14.6" x14ac:dyDescent="0.4">
      <c r="A8" s="27" t="s">
        <v>2</v>
      </c>
      <c r="B8" s="47">
        <v>1</v>
      </c>
      <c r="C8" s="47"/>
      <c r="D8" s="12" t="s">
        <v>3</v>
      </c>
      <c r="E8" s="25">
        <v>4</v>
      </c>
      <c r="F8"/>
      <c r="G8" s="27" t="s">
        <v>4</v>
      </c>
      <c r="H8" s="25">
        <v>4</v>
      </c>
      <c r="I8" s="48" t="s">
        <v>5</v>
      </c>
      <c r="J8" s="48"/>
      <c r="K8" s="48"/>
      <c r="L8" s="47" t="s">
        <v>36</v>
      </c>
      <c r="M8" s="47"/>
      <c r="N8" s="47"/>
    </row>
    <row r="10" spans="1:14" x14ac:dyDescent="0.3">
      <c r="A10" s="27" t="s">
        <v>6</v>
      </c>
      <c r="B10" s="47" t="str">
        <f ca="1">'1'!B10</f>
        <v>L.I. SERGIO PELAYO VAQUERO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2.9" thickBot="1" x14ac:dyDescent="0.35">
      <c r="B11" s="23"/>
      <c r="C11" s="23"/>
      <c r="E11" s="23"/>
      <c r="F11" s="23"/>
      <c r="G11" s="23"/>
      <c r="H11" s="23"/>
      <c r="I11" s="23"/>
      <c r="J11" s="23"/>
      <c r="K11" s="23"/>
    </row>
    <row r="12" spans="1:14" x14ac:dyDescent="0.3">
      <c r="A12" s="49" t="s">
        <v>37</v>
      </c>
      <c r="B12" s="39" t="s">
        <v>8</v>
      </c>
      <c r="C12" s="39" t="s">
        <v>9</v>
      </c>
      <c r="D12" s="51" t="s">
        <v>10</v>
      </c>
      <c r="E12" s="51" t="s">
        <v>11</v>
      </c>
      <c r="F12" s="51" t="s">
        <v>12</v>
      </c>
      <c r="G12" s="51"/>
      <c r="H12" s="51" t="s">
        <v>13</v>
      </c>
      <c r="I12" s="51" t="s">
        <v>14</v>
      </c>
      <c r="J12" s="51" t="s">
        <v>15</v>
      </c>
      <c r="K12" s="51" t="s">
        <v>16</v>
      </c>
      <c r="L12" s="51" t="s">
        <v>17</v>
      </c>
      <c r="M12" s="51" t="s">
        <v>18</v>
      </c>
      <c r="N12" s="53" t="s">
        <v>19</v>
      </c>
    </row>
    <row r="13" spans="1:14" x14ac:dyDescent="0.3">
      <c r="A13" s="50"/>
      <c r="B13" s="40"/>
      <c r="C13" s="40"/>
      <c r="D13" s="52"/>
      <c r="E13" s="52"/>
      <c r="F13" s="26" t="s">
        <v>20</v>
      </c>
      <c r="G13" s="26" t="s">
        <v>21</v>
      </c>
      <c r="H13" s="52"/>
      <c r="I13" s="52"/>
      <c r="J13" s="52"/>
      <c r="K13" s="52"/>
      <c r="L13" s="52"/>
      <c r="M13" s="52"/>
      <c r="N13" s="54"/>
    </row>
    <row r="14" spans="1:14" s="9" customFormat="1" x14ac:dyDescent="0.3">
      <c r="A14" s="22" t="s">
        <v>38</v>
      </c>
      <c r="B14" s="7" t="s">
        <v>19</v>
      </c>
      <c r="C14" s="7" t="s">
        <v>42</v>
      </c>
      <c r="D14" s="7" t="s">
        <v>29</v>
      </c>
      <c r="E14" s="7">
        <v>31</v>
      </c>
      <c r="F14" s="7">
        <v>31</v>
      </c>
      <c r="G14" s="7" t="s">
        <v>23</v>
      </c>
      <c r="H14" s="7" t="s">
        <v>23</v>
      </c>
      <c r="I14" s="7">
        <v>0</v>
      </c>
      <c r="J14" s="7" t="s">
        <v>23</v>
      </c>
      <c r="K14" s="7">
        <v>0</v>
      </c>
      <c r="L14" s="8">
        <f t="shared" ref="L14:L26" si="0">K14/E14</f>
        <v>0</v>
      </c>
      <c r="M14" s="21">
        <v>100</v>
      </c>
      <c r="N14" s="13">
        <f>31/31</f>
        <v>1</v>
      </c>
    </row>
    <row r="15" spans="1:14" s="9" customFormat="1" x14ac:dyDescent="0.3">
      <c r="A15" s="22" t="s">
        <v>39</v>
      </c>
      <c r="B15" s="7" t="s">
        <v>19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si="0"/>
        <v>0</v>
      </c>
      <c r="M15" s="21">
        <v>100</v>
      </c>
      <c r="N15" s="13">
        <f>E15/F15</f>
        <v>1</v>
      </c>
    </row>
    <row r="16" spans="1:14" s="9" customFormat="1" x14ac:dyDescent="0.3">
      <c r="A16" s="22" t="s">
        <v>40</v>
      </c>
      <c r="B16" s="7" t="s">
        <v>19</v>
      </c>
      <c r="C16" s="7" t="s">
        <v>43</v>
      </c>
      <c r="D16" s="7" t="s">
        <v>29</v>
      </c>
      <c r="E16" s="7">
        <v>30</v>
      </c>
      <c r="F16" s="7">
        <v>26</v>
      </c>
      <c r="G16" s="7" t="s">
        <v>23</v>
      </c>
      <c r="H16" s="7" t="s">
        <v>23</v>
      </c>
      <c r="I16" s="7">
        <v>4</v>
      </c>
      <c r="J16" s="7" t="s">
        <v>23</v>
      </c>
      <c r="K16" s="7">
        <v>0</v>
      </c>
      <c r="L16" s="8">
        <f t="shared" si="0"/>
        <v>0</v>
      </c>
      <c r="M16" s="21">
        <v>79</v>
      </c>
      <c r="N16" s="13">
        <f>26/30</f>
        <v>0.8666666666666667</v>
      </c>
    </row>
    <row r="17" spans="1:14" s="9" customFormat="1" x14ac:dyDescent="0.3">
      <c r="A17" s="22" t="s">
        <v>41</v>
      </c>
      <c r="B17" s="7" t="s">
        <v>19</v>
      </c>
      <c r="C17" s="7" t="s">
        <v>44</v>
      </c>
      <c r="D17" s="7" t="s">
        <v>35</v>
      </c>
      <c r="E17" s="7">
        <v>28</v>
      </c>
      <c r="F17" s="7">
        <v>28</v>
      </c>
      <c r="G17" s="7" t="s">
        <v>23</v>
      </c>
      <c r="H17" s="7" t="s">
        <v>23</v>
      </c>
      <c r="I17" s="7">
        <v>0</v>
      </c>
      <c r="J17" s="7" t="s">
        <v>23</v>
      </c>
      <c r="K17" s="7">
        <v>0</v>
      </c>
      <c r="L17" s="8">
        <f t="shared" si="0"/>
        <v>0</v>
      </c>
      <c r="M17" s="28">
        <v>80</v>
      </c>
      <c r="N17" s="13">
        <v>1</v>
      </c>
    </row>
    <row r="18" spans="1:14" s="9" customFormat="1" x14ac:dyDescent="0.3">
      <c r="B18" s="7"/>
      <c r="C18" s="7"/>
      <c r="D18" s="7"/>
      <c r="E18" s="7"/>
      <c r="F18" s="7"/>
      <c r="G18" s="7"/>
      <c r="H18" s="7"/>
      <c r="I18" s="7"/>
      <c r="J18" s="7"/>
      <c r="K18" s="7"/>
      <c r="L18" s="8"/>
      <c r="M18" s="28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>
        <f>SUM(E14:E25)</f>
        <v>123</v>
      </c>
      <c r="F26" s="15">
        <f>SUM(F14:F25)</f>
        <v>119</v>
      </c>
      <c r="G26" s="15">
        <f>SUM(G14:G25)</f>
        <v>0</v>
      </c>
      <c r="H26" s="16">
        <f>SUM(F26:G26)/E26</f>
        <v>0.96747967479674801</v>
      </c>
      <c r="I26" s="15">
        <f t="shared" ref="I26" si="1">(E26-SUM(F26:G26))-K26</f>
        <v>4</v>
      </c>
      <c r="J26" s="16">
        <f t="shared" ref="J26" si="2">I26/E26</f>
        <v>3.2520325203252036E-2</v>
      </c>
      <c r="K26" s="15">
        <f>SUM(K14:K25)</f>
        <v>0</v>
      </c>
      <c r="L26" s="16">
        <f t="shared" si="0"/>
        <v>0</v>
      </c>
      <c r="M26" s="15">
        <f>AVERAGE(M14:M25)</f>
        <v>89.75</v>
      </c>
      <c r="N26" s="17">
        <f>AVERAGE(N14:N25)</f>
        <v>0.96666666666666667</v>
      </c>
    </row>
    <row r="28" spans="1:14" ht="120" customHeight="1" x14ac:dyDescent="0.3">
      <c r="A28" s="43" t="s">
        <v>24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30" spans="1:14" x14ac:dyDescent="0.3">
      <c r="A30" s="10"/>
    </row>
    <row r="31" spans="1:14" x14ac:dyDescent="0.3">
      <c r="B31" s="44" t="s">
        <v>25</v>
      </c>
      <c r="C31" s="44"/>
      <c r="D31" s="44"/>
      <c r="G31" s="45" t="s">
        <v>26</v>
      </c>
      <c r="H31" s="45"/>
      <c r="I31" s="45"/>
      <c r="J31" s="45"/>
    </row>
    <row r="32" spans="1:14" ht="62.25" customHeight="1" x14ac:dyDescent="0.3">
      <c r="B32" s="46"/>
      <c r="C32" s="46"/>
      <c r="D32" s="46"/>
      <c r="G32" s="47"/>
      <c r="H32" s="47"/>
      <c r="I32" s="47"/>
      <c r="J32" s="47"/>
    </row>
    <row r="33" spans="1:10" hidden="1" x14ac:dyDescent="0.3">
      <c r="A33" s="41" t="e">
        <v>#REF!</v>
      </c>
      <c r="B33" s="41"/>
      <c r="C33" s="23"/>
      <c r="E33" s="41"/>
      <c r="F33" s="41"/>
      <c r="G33" s="41"/>
      <c r="H33" s="41"/>
    </row>
    <row r="34" spans="1:10" hidden="1" x14ac:dyDescent="0.3"/>
    <row r="35" spans="1:10" ht="45" customHeight="1" x14ac:dyDescent="0.3">
      <c r="B35" s="42" t="str">
        <f ca="1">B10</f>
        <v>L.I. SERGIO PELAYO VAQUERO</v>
      </c>
      <c r="C35" s="42"/>
      <c r="D35" s="42"/>
      <c r="E35" s="11"/>
      <c r="F35" s="11"/>
      <c r="G35" s="42" t="s">
        <v>34</v>
      </c>
      <c r="H35" s="42"/>
      <c r="I35" s="42"/>
      <c r="J35" s="42"/>
    </row>
  </sheetData>
  <mergeCells count="31">
    <mergeCell ref="A3:N3"/>
    <mergeCell ref="A5:N5"/>
    <mergeCell ref="A6:D6"/>
    <mergeCell ref="E6:H6"/>
    <mergeCell ref="B1:N1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K12:K13"/>
    <mergeCell ref="L12:L13"/>
    <mergeCell ref="M12:M13"/>
    <mergeCell ref="N12:N13"/>
    <mergeCell ref="C12:C13"/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5"/>
  <sheetViews>
    <sheetView topLeftCell="C10" zoomScale="104" zoomScaleNormal="85" zoomScaleSheetLayoutView="100" workbookViewId="0">
      <selection activeCell="K20" sqref="K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3">
      <c r="A2" s="29"/>
      <c r="B2" s="29"/>
      <c r="C2" s="29"/>
      <c r="E2" s="29"/>
      <c r="F2" s="29"/>
      <c r="G2" s="29"/>
      <c r="H2" s="29"/>
      <c r="I2" s="29"/>
      <c r="J2" s="29"/>
      <c r="K2" s="29"/>
    </row>
    <row r="3" spans="1:14" x14ac:dyDescent="0.3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4" x14ac:dyDescent="0.3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55" t="s">
        <v>30</v>
      </c>
      <c r="B6" s="55"/>
      <c r="C6" s="55"/>
      <c r="D6" s="55"/>
      <c r="E6" s="56" t="s">
        <v>28</v>
      </c>
      <c r="F6" s="56"/>
      <c r="G6" s="56"/>
      <c r="H6" s="56"/>
      <c r="I6" s="3"/>
      <c r="J6" s="3"/>
      <c r="K6" s="3"/>
      <c r="L6" s="3"/>
      <c r="M6" s="3"/>
      <c r="N6" s="3"/>
    </row>
    <row r="7" spans="1:14" x14ac:dyDescent="0.3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</row>
    <row r="8" spans="1:14" ht="14.6" x14ac:dyDescent="0.4">
      <c r="A8" s="30" t="s">
        <v>2</v>
      </c>
      <c r="B8" s="47">
        <v>2</v>
      </c>
      <c r="C8" s="47"/>
      <c r="D8" s="12" t="s">
        <v>3</v>
      </c>
      <c r="E8" s="31">
        <v>4</v>
      </c>
      <c r="F8"/>
      <c r="G8" s="30" t="s">
        <v>4</v>
      </c>
      <c r="H8" s="31">
        <v>4</v>
      </c>
      <c r="I8" s="48" t="s">
        <v>5</v>
      </c>
      <c r="J8" s="48"/>
      <c r="K8" s="48"/>
      <c r="L8" s="47" t="s">
        <v>36</v>
      </c>
      <c r="M8" s="47"/>
      <c r="N8" s="47"/>
    </row>
    <row r="10" spans="1:14" x14ac:dyDescent="0.3">
      <c r="A10" s="30" t="s">
        <v>6</v>
      </c>
      <c r="B10" s="47" t="str">
        <f ca="1">'1'!B10</f>
        <v>L.I. SERGIO PELAYO VAQUERO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2.9" thickBot="1" x14ac:dyDescent="0.35">
      <c r="B11" s="33"/>
      <c r="C11" s="33"/>
      <c r="E11" s="33"/>
      <c r="F11" s="33"/>
      <c r="G11" s="33"/>
      <c r="H11" s="33"/>
      <c r="I11" s="33"/>
      <c r="J11" s="33"/>
      <c r="K11" s="33"/>
    </row>
    <row r="12" spans="1:14" x14ac:dyDescent="0.3">
      <c r="A12" s="49" t="s">
        <v>37</v>
      </c>
      <c r="B12" s="39" t="s">
        <v>8</v>
      </c>
      <c r="C12" s="39" t="s">
        <v>9</v>
      </c>
      <c r="D12" s="51" t="s">
        <v>10</v>
      </c>
      <c r="E12" s="51" t="s">
        <v>11</v>
      </c>
      <c r="F12" s="51" t="s">
        <v>12</v>
      </c>
      <c r="G12" s="51"/>
      <c r="H12" s="51" t="s">
        <v>13</v>
      </c>
      <c r="I12" s="51" t="s">
        <v>14</v>
      </c>
      <c r="J12" s="51" t="s">
        <v>15</v>
      </c>
      <c r="K12" s="51" t="s">
        <v>16</v>
      </c>
      <c r="L12" s="51" t="s">
        <v>17</v>
      </c>
      <c r="M12" s="51" t="s">
        <v>18</v>
      </c>
      <c r="N12" s="53" t="s">
        <v>19</v>
      </c>
    </row>
    <row r="13" spans="1:14" x14ac:dyDescent="0.3">
      <c r="A13" s="50"/>
      <c r="B13" s="40"/>
      <c r="C13" s="40"/>
      <c r="D13" s="52"/>
      <c r="E13" s="52"/>
      <c r="F13" s="32" t="s">
        <v>20</v>
      </c>
      <c r="G13" s="32" t="s">
        <v>21</v>
      </c>
      <c r="H13" s="52"/>
      <c r="I13" s="52"/>
      <c r="J13" s="52"/>
      <c r="K13" s="52"/>
      <c r="L13" s="52"/>
      <c r="M13" s="52"/>
      <c r="N13" s="54"/>
    </row>
    <row r="14" spans="1:14" s="9" customFormat="1" x14ac:dyDescent="0.3">
      <c r="A14" s="22" t="s">
        <v>38</v>
      </c>
      <c r="B14" s="7" t="s">
        <v>45</v>
      </c>
      <c r="C14" s="7" t="s">
        <v>42</v>
      </c>
      <c r="D14" s="7" t="s">
        <v>29</v>
      </c>
      <c r="E14" s="7">
        <v>31</v>
      </c>
      <c r="F14" s="7">
        <v>31</v>
      </c>
      <c r="G14" s="7" t="s">
        <v>23</v>
      </c>
      <c r="H14" s="7" t="s">
        <v>23</v>
      </c>
      <c r="I14" s="7">
        <v>0</v>
      </c>
      <c r="J14" s="7" t="s">
        <v>23</v>
      </c>
      <c r="K14" s="7">
        <v>0</v>
      </c>
      <c r="L14" s="8">
        <f t="shared" ref="L14:L18" si="0">K14/E14</f>
        <v>0</v>
      </c>
      <c r="M14" s="21">
        <v>99</v>
      </c>
      <c r="N14" s="13">
        <f>29/31</f>
        <v>0.93548387096774188</v>
      </c>
    </row>
    <row r="15" spans="1:14" s="9" customFormat="1" x14ac:dyDescent="0.3">
      <c r="A15" s="22" t="s">
        <v>39</v>
      </c>
      <c r="B15" s="7" t="s">
        <v>45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si="0"/>
        <v>0</v>
      </c>
      <c r="M15" s="21">
        <v>99</v>
      </c>
      <c r="N15" s="13">
        <f>32/34</f>
        <v>0.94117647058823528</v>
      </c>
    </row>
    <row r="16" spans="1:14" s="9" customFormat="1" x14ac:dyDescent="0.3">
      <c r="A16" s="22" t="s">
        <v>40</v>
      </c>
      <c r="B16" s="7" t="s">
        <v>45</v>
      </c>
      <c r="C16" s="7" t="s">
        <v>43</v>
      </c>
      <c r="D16" s="7" t="s">
        <v>29</v>
      </c>
      <c r="E16" s="7">
        <v>30</v>
      </c>
      <c r="F16" s="7">
        <v>30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1">
        <v>100</v>
      </c>
      <c r="N16" s="13">
        <f>30/30</f>
        <v>1</v>
      </c>
    </row>
    <row r="17" spans="1:14" s="9" customFormat="1" x14ac:dyDescent="0.3">
      <c r="A17" s="22" t="s">
        <v>41</v>
      </c>
      <c r="B17" s="7" t="s">
        <v>45</v>
      </c>
      <c r="C17" s="7" t="s">
        <v>44</v>
      </c>
      <c r="D17" s="7" t="s">
        <v>35</v>
      </c>
      <c r="E17" s="7">
        <v>28</v>
      </c>
      <c r="F17" s="7">
        <v>27</v>
      </c>
      <c r="G17" s="7" t="s">
        <v>23</v>
      </c>
      <c r="H17" s="7" t="s">
        <v>23</v>
      </c>
      <c r="I17" s="7">
        <v>1</v>
      </c>
      <c r="J17" s="7" t="s">
        <v>23</v>
      </c>
      <c r="K17" s="7">
        <v>0</v>
      </c>
      <c r="L17" s="8">
        <f t="shared" si="0"/>
        <v>0</v>
      </c>
      <c r="M17" s="28">
        <v>68</v>
      </c>
      <c r="N17" s="13">
        <f>27/28</f>
        <v>0.9642857142857143</v>
      </c>
    </row>
    <row r="18" spans="1:14" s="9" customFormat="1" x14ac:dyDescent="0.3">
      <c r="A18" s="22" t="s">
        <v>41</v>
      </c>
      <c r="B18" s="7" t="s">
        <v>46</v>
      </c>
      <c r="C18" s="7" t="s">
        <v>44</v>
      </c>
      <c r="D18" s="7" t="s">
        <v>35</v>
      </c>
      <c r="E18" s="7">
        <v>28</v>
      </c>
      <c r="F18" s="7">
        <v>23</v>
      </c>
      <c r="G18" s="7"/>
      <c r="H18" s="7"/>
      <c r="I18" s="7">
        <v>5</v>
      </c>
      <c r="J18" s="7"/>
      <c r="K18" s="7">
        <v>0</v>
      </c>
      <c r="L18" s="8">
        <f t="shared" si="0"/>
        <v>0</v>
      </c>
      <c r="M18" s="28">
        <v>68</v>
      </c>
      <c r="N18" s="13">
        <f>23/28</f>
        <v>0.8214285714285714</v>
      </c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ht="12.9" thickBot="1" x14ac:dyDescent="0.35">
      <c r="A26" s="14" t="s">
        <v>22</v>
      </c>
      <c r="B26" s="15" t="s">
        <v>23</v>
      </c>
      <c r="C26" s="15" t="s">
        <v>23</v>
      </c>
      <c r="D26" s="15" t="s">
        <v>23</v>
      </c>
      <c r="E26" s="15"/>
      <c r="F26" s="15"/>
      <c r="G26" s="15"/>
      <c r="H26" s="16"/>
      <c r="I26" s="15"/>
      <c r="J26" s="16"/>
      <c r="K26" s="15"/>
      <c r="L26" s="16"/>
      <c r="M26" s="15"/>
      <c r="N26" s="17"/>
    </row>
    <row r="28" spans="1:14" ht="120" customHeight="1" x14ac:dyDescent="0.3">
      <c r="A28" s="43" t="s">
        <v>24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</row>
    <row r="30" spans="1:14" x14ac:dyDescent="0.3">
      <c r="A30" s="10"/>
    </row>
    <row r="31" spans="1:14" x14ac:dyDescent="0.3">
      <c r="B31" s="44" t="s">
        <v>25</v>
      </c>
      <c r="C31" s="44"/>
      <c r="D31" s="44"/>
      <c r="G31" s="45" t="s">
        <v>26</v>
      </c>
      <c r="H31" s="45"/>
      <c r="I31" s="45"/>
      <c r="J31" s="45"/>
    </row>
    <row r="32" spans="1:14" ht="62.25" customHeight="1" x14ac:dyDescent="0.3">
      <c r="B32" s="46"/>
      <c r="C32" s="46"/>
      <c r="D32" s="46"/>
      <c r="G32" s="47"/>
      <c r="H32" s="47"/>
      <c r="I32" s="47"/>
      <c r="J32" s="47"/>
    </row>
    <row r="33" spans="1:10" hidden="1" x14ac:dyDescent="0.3">
      <c r="A33" s="41" t="e">
        <v>#REF!</v>
      </c>
      <c r="B33" s="41"/>
      <c r="C33" s="33"/>
      <c r="E33" s="41"/>
      <c r="F33" s="41"/>
      <c r="G33" s="41"/>
      <c r="H33" s="41"/>
    </row>
    <row r="34" spans="1:10" hidden="1" x14ac:dyDescent="0.3"/>
    <row r="35" spans="1:10" ht="45" customHeight="1" x14ac:dyDescent="0.3">
      <c r="B35" s="42" t="str">
        <f ca="1">B10</f>
        <v>L.I. SERGIO PELAYO VAQUERO</v>
      </c>
      <c r="C35" s="42"/>
      <c r="D35" s="42"/>
      <c r="E35" s="11"/>
      <c r="F35" s="11"/>
      <c r="G35" s="42" t="s">
        <v>34</v>
      </c>
      <c r="H35" s="42"/>
      <c r="I35" s="42"/>
      <c r="J35" s="42"/>
    </row>
  </sheetData>
  <mergeCells count="31">
    <mergeCell ref="A33:B33"/>
    <mergeCell ref="E33:H33"/>
    <mergeCell ref="B35:D35"/>
    <mergeCell ref="G35:J35"/>
    <mergeCell ref="A28:N28"/>
    <mergeCell ref="B31:D31"/>
    <mergeCell ref="G31:J31"/>
    <mergeCell ref="B32:D32"/>
    <mergeCell ref="G32:J32"/>
    <mergeCell ref="B8:C8"/>
    <mergeCell ref="I8:K8"/>
    <mergeCell ref="L8:N8"/>
    <mergeCell ref="B1:N1"/>
    <mergeCell ref="A3:N3"/>
    <mergeCell ref="A5:N5"/>
    <mergeCell ref="A6:D6"/>
    <mergeCell ref="E6:H6"/>
    <mergeCell ref="N12:N13"/>
    <mergeCell ref="M12:M1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4"/>
  <sheetViews>
    <sheetView tabSelected="1" zoomScale="85" zoomScaleNormal="85" zoomScaleSheetLayoutView="100" workbookViewId="0">
      <selection activeCell="A7" sqref="A7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3" width="11.3828125" style="1"/>
    <col min="14" max="14" width="16.4609375" style="1" customWidth="1"/>
    <col min="15" max="16384" width="11.3828125" style="1"/>
  </cols>
  <sheetData>
    <row r="1" spans="1:14" ht="62.25" customHeight="1" x14ac:dyDescent="0.3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3">
      <c r="A2" s="34"/>
      <c r="B2" s="34"/>
      <c r="C2" s="34"/>
      <c r="E2" s="34"/>
      <c r="F2" s="34"/>
      <c r="G2" s="34"/>
      <c r="H2" s="34"/>
      <c r="I2" s="34"/>
      <c r="J2" s="34"/>
      <c r="K2" s="34"/>
    </row>
    <row r="3" spans="1:14" x14ac:dyDescent="0.3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</row>
    <row r="5" spans="1:14" x14ac:dyDescent="0.3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55" t="s">
        <v>30</v>
      </c>
      <c r="B6" s="55"/>
      <c r="C6" s="55"/>
      <c r="D6" s="55"/>
      <c r="E6" s="56" t="s">
        <v>28</v>
      </c>
      <c r="F6" s="56"/>
      <c r="G6" s="56"/>
      <c r="H6" s="56"/>
      <c r="I6" s="3"/>
      <c r="J6" s="3"/>
      <c r="K6" s="3"/>
      <c r="L6" s="3"/>
      <c r="M6" s="3"/>
      <c r="N6" s="3"/>
    </row>
    <row r="7" spans="1:14" x14ac:dyDescent="0.3">
      <c r="A7" s="34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4" ht="14.6" x14ac:dyDescent="0.4">
      <c r="A8" s="35" t="s">
        <v>2</v>
      </c>
      <c r="B8" s="47">
        <v>3</v>
      </c>
      <c r="C8" s="47"/>
      <c r="D8" s="12" t="s">
        <v>3</v>
      </c>
      <c r="E8" s="36">
        <v>4</v>
      </c>
      <c r="F8"/>
      <c r="G8" s="35" t="s">
        <v>4</v>
      </c>
      <c r="H8" s="36">
        <v>4</v>
      </c>
      <c r="I8" s="48" t="s">
        <v>5</v>
      </c>
      <c r="J8" s="48"/>
      <c r="K8" s="48"/>
      <c r="L8" s="47" t="s">
        <v>36</v>
      </c>
      <c r="M8" s="47"/>
      <c r="N8" s="47"/>
    </row>
    <row r="10" spans="1:14" x14ac:dyDescent="0.3">
      <c r="A10" s="35" t="s">
        <v>6</v>
      </c>
      <c r="B10" s="47" t="str">
        <f ca="1">'[1]1'!B10</f>
        <v>L.I. SERGIO PELAYO VAQUERO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2.9" thickBot="1" x14ac:dyDescent="0.35">
      <c r="B11" s="38"/>
      <c r="C11" s="38"/>
      <c r="E11" s="38"/>
      <c r="F11" s="38"/>
      <c r="G11" s="38"/>
      <c r="H11" s="38"/>
      <c r="I11" s="38"/>
      <c r="J11" s="38"/>
      <c r="K11" s="38"/>
    </row>
    <row r="12" spans="1:14" x14ac:dyDescent="0.3">
      <c r="A12" s="49" t="s">
        <v>37</v>
      </c>
      <c r="B12" s="39" t="s">
        <v>8</v>
      </c>
      <c r="C12" s="39" t="s">
        <v>9</v>
      </c>
      <c r="D12" s="51" t="s">
        <v>10</v>
      </c>
      <c r="E12" s="51" t="s">
        <v>11</v>
      </c>
      <c r="F12" s="51" t="s">
        <v>12</v>
      </c>
      <c r="G12" s="51"/>
      <c r="H12" s="51" t="s">
        <v>13</v>
      </c>
      <c r="I12" s="51" t="s">
        <v>14</v>
      </c>
      <c r="J12" s="51" t="s">
        <v>15</v>
      </c>
      <c r="K12" s="51" t="s">
        <v>16</v>
      </c>
      <c r="L12" s="51" t="s">
        <v>17</v>
      </c>
      <c r="M12" s="51" t="s">
        <v>18</v>
      </c>
      <c r="N12" s="53" t="s">
        <v>19</v>
      </c>
    </row>
    <row r="13" spans="1:14" x14ac:dyDescent="0.3">
      <c r="A13" s="50"/>
      <c r="B13" s="40"/>
      <c r="C13" s="40"/>
      <c r="D13" s="52"/>
      <c r="E13" s="52"/>
      <c r="F13" s="37" t="s">
        <v>20</v>
      </c>
      <c r="G13" s="37" t="s">
        <v>21</v>
      </c>
      <c r="H13" s="52"/>
      <c r="I13" s="52"/>
      <c r="J13" s="52"/>
      <c r="K13" s="52"/>
      <c r="L13" s="52"/>
      <c r="M13" s="52"/>
      <c r="N13" s="54"/>
    </row>
    <row r="14" spans="1:14" s="9" customFormat="1" x14ac:dyDescent="0.3">
      <c r="A14" s="22" t="s">
        <v>38</v>
      </c>
      <c r="B14" s="7" t="s">
        <v>46</v>
      </c>
      <c r="C14" s="7" t="s">
        <v>42</v>
      </c>
      <c r="D14" s="7" t="s">
        <v>29</v>
      </c>
      <c r="E14" s="7">
        <v>31</v>
      </c>
      <c r="F14" s="7">
        <v>31</v>
      </c>
      <c r="G14" s="7" t="s">
        <v>23</v>
      </c>
      <c r="H14" s="7" t="s">
        <v>23</v>
      </c>
      <c r="I14" s="7">
        <v>0</v>
      </c>
      <c r="J14" s="7" t="s">
        <v>23</v>
      </c>
      <c r="K14" s="7">
        <v>0</v>
      </c>
      <c r="L14" s="8">
        <f t="shared" ref="L14:L16" si="0">K14/E14</f>
        <v>0</v>
      </c>
      <c r="M14" s="21">
        <v>99</v>
      </c>
      <c r="N14" s="13">
        <f>29/31</f>
        <v>0.93548387096774188</v>
      </c>
    </row>
    <row r="15" spans="1:14" s="9" customFormat="1" x14ac:dyDescent="0.3">
      <c r="A15" s="22" t="s">
        <v>39</v>
      </c>
      <c r="B15" s="7" t="s">
        <v>46</v>
      </c>
      <c r="C15" s="7" t="s">
        <v>42</v>
      </c>
      <c r="D15" s="7" t="s">
        <v>29</v>
      </c>
      <c r="E15" s="7">
        <v>34</v>
      </c>
      <c r="F15" s="7">
        <v>34</v>
      </c>
      <c r="G15" s="7" t="s">
        <v>23</v>
      </c>
      <c r="H15" s="7" t="s">
        <v>23</v>
      </c>
      <c r="I15" s="7">
        <v>0</v>
      </c>
      <c r="J15" s="7" t="s">
        <v>23</v>
      </c>
      <c r="K15" s="7">
        <v>0</v>
      </c>
      <c r="L15" s="8">
        <f t="shared" si="0"/>
        <v>0</v>
      </c>
      <c r="M15" s="21">
        <v>99</v>
      </c>
      <c r="N15" s="13">
        <f>32/34</f>
        <v>0.94117647058823528</v>
      </c>
    </row>
    <row r="16" spans="1:14" s="9" customFormat="1" x14ac:dyDescent="0.3">
      <c r="A16" s="22" t="s">
        <v>40</v>
      </c>
      <c r="B16" s="7" t="s">
        <v>46</v>
      </c>
      <c r="C16" s="7" t="s">
        <v>43</v>
      </c>
      <c r="D16" s="7" t="s">
        <v>29</v>
      </c>
      <c r="E16" s="7">
        <v>30</v>
      </c>
      <c r="F16" s="7">
        <v>30</v>
      </c>
      <c r="G16" s="7" t="s">
        <v>23</v>
      </c>
      <c r="H16" s="7" t="s">
        <v>23</v>
      </c>
      <c r="I16" s="7">
        <v>0</v>
      </c>
      <c r="J16" s="7" t="s">
        <v>23</v>
      </c>
      <c r="K16" s="7">
        <v>0</v>
      </c>
      <c r="L16" s="8">
        <f t="shared" si="0"/>
        <v>0</v>
      </c>
      <c r="M16" s="21">
        <v>100</v>
      </c>
      <c r="N16" s="13">
        <f>30/30</f>
        <v>1</v>
      </c>
    </row>
    <row r="17" spans="1:14" s="9" customFormat="1" x14ac:dyDescent="0.3">
      <c r="A17" s="22" t="s">
        <v>41</v>
      </c>
      <c r="B17" s="7" t="s">
        <v>47</v>
      </c>
      <c r="C17" s="7" t="s">
        <v>44</v>
      </c>
      <c r="D17" s="7" t="s">
        <v>35</v>
      </c>
      <c r="E17" s="7">
        <v>28</v>
      </c>
      <c r="F17" s="7"/>
      <c r="G17" s="7" t="s">
        <v>23</v>
      </c>
      <c r="H17" s="7" t="s">
        <v>23</v>
      </c>
      <c r="I17" s="7" t="s">
        <v>23</v>
      </c>
      <c r="J17" s="7" t="s">
        <v>23</v>
      </c>
      <c r="K17" s="7" t="s">
        <v>23</v>
      </c>
      <c r="L17" s="8" t="s">
        <v>23</v>
      </c>
      <c r="M17" s="28">
        <v>68</v>
      </c>
      <c r="N17" s="13">
        <f>27/28</f>
        <v>0.9642857142857143</v>
      </c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ht="12.9" thickBot="1" x14ac:dyDescent="0.35">
      <c r="A25" s="14" t="s">
        <v>22</v>
      </c>
      <c r="B25" s="15" t="s">
        <v>23</v>
      </c>
      <c r="C25" s="15" t="s">
        <v>23</v>
      </c>
      <c r="D25" s="15" t="s">
        <v>23</v>
      </c>
      <c r="E25" s="15"/>
      <c r="F25" s="15"/>
      <c r="G25" s="15"/>
      <c r="H25" s="16"/>
      <c r="I25" s="15"/>
      <c r="J25" s="16"/>
      <c r="K25" s="15"/>
      <c r="L25" s="16"/>
      <c r="M25" s="15"/>
      <c r="N25" s="17"/>
    </row>
    <row r="27" spans="1:14" ht="120" customHeight="1" x14ac:dyDescent="0.3">
      <c r="A27" s="43" t="s">
        <v>24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</row>
    <row r="29" spans="1:14" x14ac:dyDescent="0.3">
      <c r="A29" s="10"/>
    </row>
    <row r="30" spans="1:14" x14ac:dyDescent="0.3">
      <c r="B30" s="44" t="s">
        <v>25</v>
      </c>
      <c r="C30" s="44"/>
      <c r="D30" s="44"/>
      <c r="G30" s="45" t="s">
        <v>26</v>
      </c>
      <c r="H30" s="45"/>
      <c r="I30" s="45"/>
      <c r="J30" s="45"/>
    </row>
    <row r="31" spans="1:14" ht="62.25" customHeight="1" x14ac:dyDescent="0.3">
      <c r="B31" s="46"/>
      <c r="C31" s="46"/>
      <c r="D31" s="46"/>
      <c r="G31" s="47"/>
      <c r="H31" s="47"/>
      <c r="I31" s="47"/>
      <c r="J31" s="47"/>
    </row>
    <row r="32" spans="1:14" hidden="1" x14ac:dyDescent="0.3">
      <c r="A32" s="41" t="e">
        <v>#REF!</v>
      </c>
      <c r="B32" s="41"/>
      <c r="C32" s="38"/>
      <c r="E32" s="41"/>
      <c r="F32" s="41"/>
      <c r="G32" s="41"/>
      <c r="H32" s="41"/>
    </row>
    <row r="33" spans="2:10" hidden="1" x14ac:dyDescent="0.3"/>
    <row r="34" spans="2:10" ht="45" customHeight="1" x14ac:dyDescent="0.3">
      <c r="B34" s="42" t="str">
        <f ca="1">B10</f>
        <v>L.I. SERGIO PELAYO VAQUERO</v>
      </c>
      <c r="C34" s="42"/>
      <c r="D34" s="42"/>
      <c r="E34" s="11"/>
      <c r="F34" s="11"/>
      <c r="G34" s="42" t="s">
        <v>34</v>
      </c>
      <c r="H34" s="42"/>
      <c r="I34" s="42"/>
      <c r="J34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B34:D34"/>
    <mergeCell ref="G34:J34"/>
    <mergeCell ref="A27:N27"/>
    <mergeCell ref="B30:D30"/>
    <mergeCell ref="G30:J30"/>
    <mergeCell ref="B31:D31"/>
    <mergeCell ref="G31:J31"/>
    <mergeCell ref="A32:B32"/>
    <mergeCell ref="E32:H32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E5" zoomScale="139" zoomScaleNormal="85" zoomScaleSheetLayoutView="100" workbookViewId="0">
      <selection activeCell="F8" sqref="F8"/>
    </sheetView>
  </sheetViews>
  <sheetFormatPr baseColWidth="10" defaultColWidth="11.3828125" defaultRowHeight="12.45" x14ac:dyDescent="0.3"/>
  <cols>
    <col min="1" max="1" width="38.53515625" style="1" bestFit="1" customWidth="1"/>
    <col min="2" max="2" width="4.69140625" style="1" bestFit="1" customWidth="1"/>
    <col min="3" max="3" width="5.53515625" style="1" bestFit="1" customWidth="1"/>
    <col min="4" max="4" width="21.84375" style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55"/>
      <c r="B6" s="55"/>
      <c r="C6" s="55"/>
      <c r="D6" s="55"/>
      <c r="E6" s="56"/>
      <c r="F6" s="56"/>
      <c r="G6" s="56"/>
      <c r="H6" s="5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/>
      <c r="B8" s="47"/>
      <c r="C8" s="47"/>
      <c r="D8" s="12"/>
      <c r="E8" s="18"/>
      <c r="F8"/>
      <c r="G8" s="4"/>
      <c r="H8" s="18"/>
      <c r="I8" s="48"/>
      <c r="J8" s="48"/>
      <c r="K8" s="48"/>
      <c r="L8" s="47"/>
      <c r="M8" s="47"/>
      <c r="N8" s="47"/>
    </row>
    <row r="10" spans="1:14" x14ac:dyDescent="0.3">
      <c r="A10" s="4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9"/>
      <c r="B12" s="39"/>
      <c r="C12" s="39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3"/>
    </row>
    <row r="13" spans="1:14" x14ac:dyDescent="0.3">
      <c r="A13" s="50"/>
      <c r="B13" s="40"/>
      <c r="C13" s="40"/>
      <c r="D13" s="52"/>
      <c r="E13" s="52"/>
      <c r="F13" s="6"/>
      <c r="G13" s="6"/>
      <c r="H13" s="52"/>
      <c r="I13" s="52"/>
      <c r="J13" s="52"/>
      <c r="K13" s="52"/>
      <c r="L13" s="52"/>
      <c r="M13" s="52"/>
      <c r="N13" s="54"/>
    </row>
    <row r="14" spans="1:14" s="9" customFormat="1" x14ac:dyDescent="0.3">
      <c r="A14" s="7"/>
      <c r="B14" s="7"/>
      <c r="C14" s="7"/>
      <c r="D14" s="7"/>
      <c r="E14" s="7"/>
      <c r="F14" s="7"/>
      <c r="G14" s="7"/>
      <c r="H14" s="8"/>
      <c r="I14" s="7"/>
      <c r="J14" s="8"/>
      <c r="K14" s="7"/>
      <c r="L14" s="8"/>
      <c r="M14" s="7"/>
      <c r="N14" s="19"/>
    </row>
    <row r="15" spans="1:14" s="9" customFormat="1" x14ac:dyDescent="0.3">
      <c r="A15" s="7"/>
      <c r="B15" s="7"/>
      <c r="C15" s="7"/>
      <c r="D15" s="7"/>
      <c r="E15" s="7"/>
      <c r="F15" s="7"/>
      <c r="G15" s="7"/>
      <c r="H15" s="8"/>
      <c r="I15" s="7"/>
      <c r="J15" s="8"/>
      <c r="K15" s="7"/>
      <c r="L15" s="8"/>
      <c r="M15" s="7"/>
      <c r="N15" s="19"/>
    </row>
    <row r="16" spans="1:14" s="9" customFormat="1" x14ac:dyDescent="0.3">
      <c r="A16" s="7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7"/>
      <c r="N16" s="19"/>
    </row>
    <row r="17" spans="1:14" s="9" customFormat="1" x14ac:dyDescent="0.3">
      <c r="A17" s="7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7"/>
      <c r="N17" s="19"/>
    </row>
    <row r="18" spans="1:14" s="9" customFormat="1" x14ac:dyDescent="0.3">
      <c r="A18" s="7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/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/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/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/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/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/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/>
      <c r="M25" s="7"/>
      <c r="N25" s="13"/>
    </row>
    <row r="26" spans="1:14" s="9" customFormat="1" x14ac:dyDescent="0.3">
      <c r="A26" s="7"/>
      <c r="B26" s="7"/>
      <c r="C26" s="7"/>
      <c r="D26" s="7"/>
      <c r="E26" s="7"/>
      <c r="F26" s="7"/>
      <c r="G26" s="7"/>
      <c r="H26" s="8"/>
      <c r="I26" s="7"/>
      <c r="J26" s="8"/>
      <c r="K26" s="7"/>
      <c r="L26" s="8"/>
      <c r="M26" s="7"/>
      <c r="N26" s="13"/>
    </row>
    <row r="27" spans="1:14" s="9" customFormat="1" ht="16.5" customHeight="1" x14ac:dyDescent="0.3">
      <c r="A27" s="7"/>
      <c r="B27" s="7"/>
      <c r="C27" s="7"/>
      <c r="D27" s="7"/>
      <c r="E27" s="7"/>
      <c r="F27" s="7"/>
      <c r="G27" s="7"/>
      <c r="H27" s="8"/>
      <c r="I27" s="7"/>
      <c r="J27" s="8"/>
      <c r="K27" s="7"/>
      <c r="L27" s="8"/>
      <c r="M27" s="7"/>
      <c r="N27" s="13"/>
    </row>
    <row r="28" spans="1:14" ht="12.9" thickBot="1" x14ac:dyDescent="0.35">
      <c r="A28" s="14"/>
      <c r="B28" s="15"/>
      <c r="C28" s="15"/>
      <c r="D28" s="15"/>
      <c r="E28" s="15"/>
      <c r="F28" s="15"/>
      <c r="G28" s="15"/>
      <c r="H28" s="16"/>
      <c r="I28" s="15"/>
      <c r="J28" s="16"/>
      <c r="K28" s="15"/>
      <c r="L28" s="16"/>
      <c r="M28" s="15"/>
      <c r="N28" s="17"/>
    </row>
    <row r="30" spans="1:14" ht="120" customHeight="1" x14ac:dyDescent="0.3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3">
      <c r="A32" s="10"/>
    </row>
    <row r="33" spans="1:10" x14ac:dyDescent="0.3">
      <c r="B33" s="44"/>
      <c r="C33" s="44"/>
      <c r="D33" s="44"/>
      <c r="G33" s="45"/>
      <c r="H33" s="45"/>
      <c r="I33" s="45"/>
      <c r="J33" s="45"/>
    </row>
    <row r="34" spans="1:10" ht="62.25" customHeight="1" x14ac:dyDescent="0.3">
      <c r="B34" s="46"/>
      <c r="C34" s="46"/>
      <c r="D34" s="46"/>
      <c r="G34" s="47"/>
      <c r="H34" s="47"/>
      <c r="I34" s="47"/>
      <c r="J34" s="47"/>
    </row>
    <row r="35" spans="1:10" hidden="1" x14ac:dyDescent="0.3">
      <c r="A35" s="41"/>
      <c r="B35" s="41"/>
      <c r="C35" s="5"/>
      <c r="E35" s="41"/>
      <c r="F35" s="41"/>
      <c r="G35" s="41"/>
      <c r="H35" s="41"/>
    </row>
    <row r="36" spans="1:10" hidden="1" x14ac:dyDescent="0.3"/>
    <row r="37" spans="1:10" ht="45" customHeight="1" x14ac:dyDescent="0.3">
      <c r="B37" s="42"/>
      <c r="C37" s="42"/>
      <c r="D37" s="42"/>
      <c r="E37" s="11"/>
      <c r="F37" s="11"/>
      <c r="G37" s="42"/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B9" zoomScale="115" zoomScaleNormal="115" zoomScaleSheetLayoutView="100" workbookViewId="0">
      <selection activeCell="I20" sqref="I20"/>
    </sheetView>
  </sheetViews>
  <sheetFormatPr baseColWidth="10" defaultColWidth="11.3828125" defaultRowHeight="12.45" x14ac:dyDescent="0.3"/>
  <cols>
    <col min="1" max="1" width="38.61328125" style="1" bestFit="1" customWidth="1"/>
    <col min="2" max="2" width="4.69140625" style="1" bestFit="1" customWidth="1"/>
    <col min="3" max="3" width="6.61328125" style="1" bestFit="1" customWidth="1"/>
    <col min="4" max="4" width="17.15234375" style="1" bestFit="1" customWidth="1"/>
    <col min="5" max="5" width="9.3828125" style="1" customWidth="1"/>
    <col min="6" max="12" width="7.53515625" style="1" customWidth="1"/>
    <col min="13" max="16384" width="11.3828125" style="1"/>
  </cols>
  <sheetData>
    <row r="1" spans="1:14" ht="62.25" customHeight="1" x14ac:dyDescent="0.3">
      <c r="B1" s="57" t="s">
        <v>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x14ac:dyDescent="0.3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3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3">
      <c r="A5" s="45" t="s">
        <v>1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</row>
    <row r="6" spans="1:14" x14ac:dyDescent="0.3">
      <c r="A6" s="55" t="s">
        <v>30</v>
      </c>
      <c r="B6" s="55"/>
      <c r="C6" s="55"/>
      <c r="D6" s="55"/>
      <c r="E6" s="56" t="s">
        <v>28</v>
      </c>
      <c r="F6" s="56"/>
      <c r="G6" s="56"/>
      <c r="H6" s="56"/>
      <c r="I6" s="3"/>
      <c r="J6" s="3"/>
      <c r="K6" s="3"/>
      <c r="L6" s="3"/>
      <c r="M6" s="3"/>
      <c r="N6" s="3"/>
    </row>
    <row r="7" spans="1:14" x14ac:dyDescent="0.3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6" x14ac:dyDescent="0.4">
      <c r="A8" s="4" t="s">
        <v>2</v>
      </c>
      <c r="B8" s="47">
        <v>1</v>
      </c>
      <c r="C8" s="47"/>
      <c r="D8" s="12" t="s">
        <v>3</v>
      </c>
      <c r="E8" s="18">
        <v>4</v>
      </c>
      <c r="F8"/>
      <c r="G8" s="4" t="s">
        <v>4</v>
      </c>
      <c r="H8" s="18">
        <f>'1'!H8</f>
        <v>4</v>
      </c>
      <c r="I8" s="48" t="s">
        <v>5</v>
      </c>
      <c r="J8" s="48"/>
      <c r="K8" s="48"/>
      <c r="L8" s="47" t="s">
        <v>32</v>
      </c>
      <c r="M8" s="47"/>
      <c r="N8" s="47"/>
    </row>
    <row r="10" spans="1:14" x14ac:dyDescent="0.3">
      <c r="A10" s="4" t="s">
        <v>6</v>
      </c>
      <c r="B10" s="47" t="str">
        <f ca="1">'1'!B10</f>
        <v>L.I. SERGIO PELAYO VAQUERO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4" ht="12.9" thickBot="1" x14ac:dyDescent="0.35">
      <c r="B11" s="5"/>
      <c r="C11" s="5"/>
      <c r="E11" s="5"/>
      <c r="F11" s="5"/>
      <c r="G11" s="5"/>
      <c r="H11" s="5"/>
      <c r="I11" s="5"/>
      <c r="J11" s="5"/>
      <c r="K11" s="5"/>
    </row>
    <row r="12" spans="1:14" x14ac:dyDescent="0.3">
      <c r="A12" s="49" t="s">
        <v>7</v>
      </c>
      <c r="B12" s="39" t="s">
        <v>8</v>
      </c>
      <c r="C12" s="39" t="s">
        <v>9</v>
      </c>
      <c r="D12" s="51" t="s">
        <v>10</v>
      </c>
      <c r="E12" s="51" t="s">
        <v>11</v>
      </c>
      <c r="F12" s="51" t="s">
        <v>12</v>
      </c>
      <c r="G12" s="51"/>
      <c r="H12" s="51" t="s">
        <v>13</v>
      </c>
      <c r="I12" s="51" t="s">
        <v>14</v>
      </c>
      <c r="J12" s="51" t="s">
        <v>15</v>
      </c>
      <c r="K12" s="51" t="s">
        <v>16</v>
      </c>
      <c r="L12" s="51" t="s">
        <v>17</v>
      </c>
      <c r="M12" s="51" t="s">
        <v>18</v>
      </c>
      <c r="N12" s="53" t="s">
        <v>19</v>
      </c>
    </row>
    <row r="13" spans="1:14" x14ac:dyDescent="0.3">
      <c r="A13" s="50"/>
      <c r="B13" s="40"/>
      <c r="C13" s="40"/>
      <c r="D13" s="52"/>
      <c r="E13" s="52"/>
      <c r="F13" s="6" t="s">
        <v>20</v>
      </c>
      <c r="G13" s="6" t="s">
        <v>21</v>
      </c>
      <c r="H13" s="52"/>
      <c r="I13" s="52"/>
      <c r="J13" s="52"/>
      <c r="K13" s="52"/>
      <c r="L13" s="52"/>
      <c r="M13" s="52"/>
      <c r="N13" s="54"/>
    </row>
    <row r="14" spans="1:14" s="9" customFormat="1" x14ac:dyDescent="0.3">
      <c r="A14" s="22"/>
      <c r="B14" s="7"/>
      <c r="C14" s="7"/>
      <c r="D14" s="7"/>
      <c r="E14" s="7"/>
      <c r="F14" s="7"/>
      <c r="G14" s="20" t="s">
        <v>23</v>
      </c>
      <c r="H14" s="8" t="s">
        <v>23</v>
      </c>
      <c r="I14" s="7"/>
      <c r="J14" s="8"/>
      <c r="K14" s="7"/>
      <c r="L14" s="8"/>
      <c r="M14" s="21"/>
      <c r="N14" s="13"/>
    </row>
    <row r="15" spans="1:14" s="9" customFormat="1" x14ac:dyDescent="0.3">
      <c r="A15" s="22"/>
      <c r="B15" s="7"/>
      <c r="C15" s="7"/>
      <c r="D15" s="7"/>
      <c r="E15" s="7"/>
      <c r="F15" s="7"/>
      <c r="G15" s="7" t="s">
        <v>33</v>
      </c>
      <c r="H15" s="8"/>
      <c r="I15" s="7"/>
      <c r="J15" s="8"/>
      <c r="K15" s="7"/>
      <c r="L15" s="8"/>
      <c r="M15" s="21"/>
      <c r="N15" s="13"/>
    </row>
    <row r="16" spans="1:14" s="9" customFormat="1" x14ac:dyDescent="0.3">
      <c r="A16" s="22"/>
      <c r="B16" s="7"/>
      <c r="C16" s="7"/>
      <c r="D16" s="7"/>
      <c r="E16" s="7"/>
      <c r="F16" s="7"/>
      <c r="G16" s="7"/>
      <c r="H16" s="8"/>
      <c r="I16" s="7"/>
      <c r="J16" s="8"/>
      <c r="K16" s="7"/>
      <c r="L16" s="8"/>
      <c r="M16" s="21"/>
      <c r="N16" s="13"/>
    </row>
    <row r="17" spans="1:14" s="9" customFormat="1" x14ac:dyDescent="0.3">
      <c r="A17" s="22"/>
      <c r="B17" s="7"/>
      <c r="C17" s="7"/>
      <c r="D17" s="7"/>
      <c r="E17" s="7"/>
      <c r="F17" s="7"/>
      <c r="G17" s="7"/>
      <c r="H17" s="8"/>
      <c r="I17" s="7"/>
      <c r="J17" s="8"/>
      <c r="K17" s="7"/>
      <c r="L17" s="8"/>
      <c r="M17" s="28"/>
      <c r="N17" s="13"/>
    </row>
    <row r="18" spans="1:14" s="9" customFormat="1" x14ac:dyDescent="0.3">
      <c r="A18" s="22"/>
      <c r="B18" s="7"/>
      <c r="C18" s="7"/>
      <c r="D18" s="7"/>
      <c r="E18" s="7"/>
      <c r="F18" s="7"/>
      <c r="G18" s="7"/>
      <c r="H18" s="8"/>
      <c r="I18" s="7"/>
      <c r="J18" s="8"/>
      <c r="K18" s="7"/>
      <c r="L18" s="8"/>
      <c r="M18" s="7"/>
      <c r="N18" s="13"/>
    </row>
    <row r="19" spans="1:14" s="9" customFormat="1" x14ac:dyDescent="0.3">
      <c r="A19" s="7"/>
      <c r="B19" s="7"/>
      <c r="C19" s="7"/>
      <c r="D19" s="7"/>
      <c r="E19" s="7"/>
      <c r="F19" s="7"/>
      <c r="G19" s="7"/>
      <c r="H19" s="8"/>
      <c r="I19" s="7"/>
      <c r="J19" s="8"/>
      <c r="K19" s="7"/>
      <c r="L19" s="8">
        <v>0.96</v>
      </c>
      <c r="M19" s="7"/>
      <c r="N19" s="13"/>
    </row>
    <row r="20" spans="1:14" s="9" customFormat="1" x14ac:dyDescent="0.3">
      <c r="A20" s="7"/>
      <c r="B20" s="7"/>
      <c r="C20" s="7"/>
      <c r="D20" s="7"/>
      <c r="E20" s="7"/>
      <c r="F20" s="7"/>
      <c r="G20" s="7"/>
      <c r="H20" s="8"/>
      <c r="I20" s="7"/>
      <c r="J20" s="8"/>
      <c r="K20" s="7"/>
      <c r="L20" s="8" t="e">
        <f t="shared" ref="L20:L28" si="0">K20/E20</f>
        <v>#DIV/0!</v>
      </c>
      <c r="M20" s="7"/>
      <c r="N20" s="13"/>
    </row>
    <row r="21" spans="1:14" s="9" customFormat="1" x14ac:dyDescent="0.3">
      <c r="A21" s="7"/>
      <c r="B21" s="7"/>
      <c r="C21" s="7"/>
      <c r="D21" s="7"/>
      <c r="E21" s="7"/>
      <c r="F21" s="7"/>
      <c r="G21" s="7"/>
      <c r="H21" s="8"/>
      <c r="I21" s="7"/>
      <c r="J21" s="8"/>
      <c r="K21" s="7"/>
      <c r="L21" s="8" t="e">
        <f t="shared" si="0"/>
        <v>#DIV/0!</v>
      </c>
      <c r="M21" s="7"/>
      <c r="N21" s="13"/>
    </row>
    <row r="22" spans="1:14" s="9" customFormat="1" x14ac:dyDescent="0.3">
      <c r="A22" s="7"/>
      <c r="B22" s="7"/>
      <c r="C22" s="7"/>
      <c r="D22" s="7"/>
      <c r="E22" s="7"/>
      <c r="F22" s="7"/>
      <c r="G22" s="7"/>
      <c r="H22" s="8"/>
      <c r="I22" s="7"/>
      <c r="J22" s="8"/>
      <c r="K22" s="7"/>
      <c r="L22" s="8" t="e">
        <f t="shared" si="0"/>
        <v>#DIV/0!</v>
      </c>
      <c r="M22" s="7"/>
      <c r="N22" s="13"/>
    </row>
    <row r="23" spans="1:14" s="9" customFormat="1" x14ac:dyDescent="0.3">
      <c r="A23" s="7"/>
      <c r="B23" s="7"/>
      <c r="C23" s="7"/>
      <c r="D23" s="7"/>
      <c r="E23" s="7"/>
      <c r="F23" s="7"/>
      <c r="G23" s="7"/>
      <c r="H23" s="8"/>
      <c r="I23" s="7"/>
      <c r="J23" s="8"/>
      <c r="K23" s="7"/>
      <c r="L23" s="8" t="e">
        <f t="shared" si="0"/>
        <v>#DIV/0!</v>
      </c>
      <c r="M23" s="7"/>
      <c r="N23" s="13"/>
    </row>
    <row r="24" spans="1:14" s="9" customFormat="1" x14ac:dyDescent="0.3">
      <c r="A24" s="7"/>
      <c r="B24" s="7"/>
      <c r="C24" s="7"/>
      <c r="D24" s="7"/>
      <c r="E24" s="7"/>
      <c r="F24" s="7"/>
      <c r="G24" s="7"/>
      <c r="H24" s="8"/>
      <c r="I24" s="7"/>
      <c r="J24" s="8"/>
      <c r="K24" s="7"/>
      <c r="L24" s="8" t="e">
        <f t="shared" si="0"/>
        <v>#DIV/0!</v>
      </c>
      <c r="M24" s="7"/>
      <c r="N24" s="13"/>
    </row>
    <row r="25" spans="1:14" s="9" customFormat="1" x14ac:dyDescent="0.3">
      <c r="A25" s="7"/>
      <c r="B25" s="7"/>
      <c r="C25" s="7"/>
      <c r="D25" s="7"/>
      <c r="E25" s="7"/>
      <c r="F25" s="7"/>
      <c r="G25" s="7"/>
      <c r="H25" s="8"/>
      <c r="I25" s="7"/>
      <c r="J25" s="8"/>
      <c r="K25" s="7"/>
      <c r="L25" s="8" t="e">
        <f t="shared" si="0"/>
        <v>#DIV/0!</v>
      </c>
      <c r="M25" s="7"/>
      <c r="N25" s="13"/>
    </row>
    <row r="26" spans="1:14" s="9" customFormat="1" x14ac:dyDescent="0.3">
      <c r="A26" s="7" t="e">
        <f>'1'!#REF!</f>
        <v>#REF!</v>
      </c>
      <c r="B26" s="7"/>
      <c r="C26" s="7" t="e">
        <f>'1'!#REF!</f>
        <v>#REF!</v>
      </c>
      <c r="D26" s="7" t="e">
        <f>'1'!#REF!</f>
        <v>#REF!</v>
      </c>
      <c r="E26" s="7" t="e">
        <f>'1'!#REF!</f>
        <v>#REF!</v>
      </c>
      <c r="F26" s="7"/>
      <c r="G26" s="7"/>
      <c r="H26" s="8" t="e">
        <f t="shared" ref="H26:H27" si="1">F26/E26</f>
        <v>#REF!</v>
      </c>
      <c r="I26" s="7" t="e">
        <f t="shared" ref="I26:I28" si="2">(E26-SUM(F26:G26))-K26</f>
        <v>#REF!</v>
      </c>
      <c r="J26" s="8" t="e">
        <f t="shared" ref="J26:J28" si="3">I26/E26</f>
        <v>#REF!</v>
      </c>
      <c r="K26" s="7"/>
      <c r="L26" s="8" t="e">
        <f t="shared" si="0"/>
        <v>#REF!</v>
      </c>
      <c r="M26" s="7"/>
      <c r="N26" s="13"/>
    </row>
    <row r="27" spans="1:14" s="9" customFormat="1" ht="16.5" customHeight="1" x14ac:dyDescent="0.3">
      <c r="A27" s="7" t="e">
        <f>'1'!#REF!</f>
        <v>#REF!</v>
      </c>
      <c r="B27" s="7"/>
      <c r="C27" s="7" t="e">
        <f>'1'!#REF!</f>
        <v>#REF!</v>
      </c>
      <c r="D27" s="7" t="e">
        <f>'1'!#REF!</f>
        <v>#REF!</v>
      </c>
      <c r="E27" s="7" t="e">
        <f>'1'!#REF!</f>
        <v>#REF!</v>
      </c>
      <c r="F27" s="7"/>
      <c r="G27" s="7"/>
      <c r="H27" s="8" t="e">
        <f t="shared" si="1"/>
        <v>#REF!</v>
      </c>
      <c r="I27" s="7" t="e">
        <f t="shared" si="2"/>
        <v>#REF!</v>
      </c>
      <c r="J27" s="8" t="e">
        <f t="shared" si="3"/>
        <v>#REF!</v>
      </c>
      <c r="K27" s="7"/>
      <c r="L27" s="8" t="e">
        <f t="shared" si="0"/>
        <v>#REF!</v>
      </c>
      <c r="M27" s="7"/>
      <c r="N27" s="13"/>
    </row>
    <row r="28" spans="1:14" ht="12.9" thickBot="1" x14ac:dyDescent="0.35">
      <c r="A28" s="14" t="s">
        <v>22</v>
      </c>
      <c r="B28" s="15" t="s">
        <v>23</v>
      </c>
      <c r="C28" s="15" t="s">
        <v>23</v>
      </c>
      <c r="D28" s="15" t="s">
        <v>23</v>
      </c>
      <c r="E28" s="15" t="e">
        <f>SUM(E14:E27)</f>
        <v>#REF!</v>
      </c>
      <c r="F28" s="15">
        <f>SUM(F14:F27)</f>
        <v>0</v>
      </c>
      <c r="G28" s="15">
        <f>SUM(G14:G27)</f>
        <v>0</v>
      </c>
      <c r="H28" s="16" t="e">
        <f>SUM(F28:G28)/E28</f>
        <v>#REF!</v>
      </c>
      <c r="I28" s="15" t="e">
        <f t="shared" si="2"/>
        <v>#REF!</v>
      </c>
      <c r="J28" s="16" t="e">
        <f t="shared" si="3"/>
        <v>#REF!</v>
      </c>
      <c r="K28" s="15">
        <f>SUM(K14:K27)</f>
        <v>0</v>
      </c>
      <c r="L28" s="16" t="e">
        <f t="shared" si="0"/>
        <v>#REF!</v>
      </c>
      <c r="M28" s="15" t="e">
        <f>AVERAGE(M14:M27)</f>
        <v>#DIV/0!</v>
      </c>
      <c r="N28" s="17" t="e">
        <f>AVERAGE(N14:N27)</f>
        <v>#DIV/0!</v>
      </c>
    </row>
    <row r="30" spans="1:14" ht="120" customHeight="1" x14ac:dyDescent="0.3">
      <c r="A30" s="43" t="s">
        <v>24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</row>
    <row r="32" spans="1:14" x14ac:dyDescent="0.3">
      <c r="A32" s="10"/>
    </row>
    <row r="33" spans="1:10" x14ac:dyDescent="0.3">
      <c r="B33" s="44" t="s">
        <v>25</v>
      </c>
      <c r="C33" s="44"/>
      <c r="D33" s="44"/>
      <c r="G33" s="45" t="s">
        <v>26</v>
      </c>
      <c r="H33" s="45"/>
      <c r="I33" s="45"/>
      <c r="J33" s="45"/>
    </row>
    <row r="34" spans="1:10" ht="62.25" customHeight="1" x14ac:dyDescent="0.3">
      <c r="B34" s="46"/>
      <c r="C34" s="46"/>
      <c r="D34" s="46"/>
      <c r="G34" s="47"/>
      <c r="H34" s="47"/>
      <c r="I34" s="47"/>
      <c r="J34" s="47"/>
    </row>
    <row r="35" spans="1:10" hidden="1" x14ac:dyDescent="0.3">
      <c r="A35" s="41" t="e">
        <v>#REF!</v>
      </c>
      <c r="B35" s="41"/>
      <c r="C35" s="5"/>
      <c r="E35" s="41"/>
      <c r="F35" s="41"/>
      <c r="G35" s="41"/>
      <c r="H35" s="41"/>
    </row>
    <row r="36" spans="1:10" hidden="1" x14ac:dyDescent="0.3"/>
    <row r="37" spans="1:10" ht="45" customHeight="1" x14ac:dyDescent="0.3">
      <c r="B37" s="42" t="str">
        <f ca="1">B10</f>
        <v>L.I. SERGIO PELAYO VAQUERO</v>
      </c>
      <c r="C37" s="42"/>
      <c r="D37" s="42"/>
      <c r="E37" s="11"/>
      <c r="F37" s="11"/>
      <c r="G37" s="42" t="s">
        <v>31</v>
      </c>
      <c r="H37" s="42"/>
      <c r="I37" s="42"/>
      <c r="J37" s="4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1</vt:lpstr>
      <vt:lpstr>2</vt:lpstr>
      <vt:lpstr>3</vt:lpstr>
      <vt:lpstr>4</vt:lpstr>
      <vt:lpstr>Final</vt:lpstr>
      <vt:lpstr>'1'!Área_de_impresión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Sergio Pelayo Vaquero</cp:lastModifiedBy>
  <cp:revision/>
  <dcterms:created xsi:type="dcterms:W3CDTF">2021-11-22T14:45:25Z</dcterms:created>
  <dcterms:modified xsi:type="dcterms:W3CDTF">2025-05-15T06:46:24Z</dcterms:modified>
  <cp:category/>
  <cp:contentStatus/>
</cp:coreProperties>
</file>